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8" activeTab="19"/>
  </bookViews>
  <sheets>
    <sheet name="GEMINADA-JESSICA-VIENA" sheetId="1" state="hidden" r:id="rId1"/>
    <sheet name="BASICO_II" sheetId="2" state="hidden" r:id="rId2"/>
    <sheet name="MADEIRA_II" sheetId="3" state="hidden" r:id="rId3"/>
    <sheet name="ESQUADRIA_II" sheetId="4" state="hidden" r:id="rId4"/>
    <sheet name="PLACA_DA_OBRA_II" sheetId="5" state="hidden" r:id="rId5"/>
    <sheet name="TERRAPLANAGEM_II" sheetId="6" state="hidden" r:id="rId6"/>
    <sheet name="FORRO_II" sheetId="7" state="hidden" r:id="rId7"/>
    <sheet name="LOCAÇAO_DE_CAÇAMBA_II" sheetId="8" state="hidden" r:id="rId8"/>
    <sheet name="LOCAÇÃO_DE_CONTEINER_II" sheetId="9" state="hidden" r:id="rId9"/>
    <sheet name="CALHAS_E_RUFOS" sheetId="10" state="hidden" r:id="rId10"/>
    <sheet name="POSTE_II" sheetId="11" state="hidden" r:id="rId11"/>
    <sheet name="VIDRO_II" sheetId="12" state="hidden" r:id="rId12"/>
    <sheet name="CONCRETO_II" sheetId="13" state="hidden" r:id="rId13"/>
    <sheet name="Planilha14" sheetId="14" state="hidden" r:id="rId14"/>
    <sheet name="MADEIRA" sheetId="15" state="hidden" r:id="rId15"/>
    <sheet name="ATILIO_LOBANCO" sheetId="16" state="hidden" r:id="rId16"/>
    <sheet name="ANTONIO_RAGONHA" sheetId="17" state="hidden" r:id="rId17"/>
    <sheet name="Planilha18" sheetId="18" state="hidden" r:id="rId18"/>
    <sheet name="ELETRICA_-_MEDIA" sheetId="19" r:id="rId19"/>
    <sheet name="LICITAÇÃO" sheetId="20" r:id="rId20"/>
  </sheets>
  <definedNames>
    <definedName name="_xlnm.Print_Area" localSheetId="18">'ELETRICA_-_MEDIA'!$A$1:$I$38</definedName>
    <definedName name="_xlnm.Print_Titles" localSheetId="18">'ELETRICA_-_MEDIA'!$1:$4</definedName>
    <definedName name="_xlnm.Print_Area" localSheetId="19">'LICITAÇÃO'!$A$1:$I$38</definedName>
    <definedName name="_xlnm.Print_Titles" localSheetId="19">'LICITAÇÃO'!$1:$4</definedName>
    <definedName name="Excel_BuiltIn_Print_Area" localSheetId="18">'ELETRICA_-_MEDIA'!$A$1:$I$38</definedName>
    <definedName name="Excel_BuiltIn_Print_Titles" localSheetId="18">'ELETRICA_-_MEDIA'!$1:$4</definedName>
    <definedName name="Excel_BuiltIn_Print_Area" localSheetId="19">'LICITAÇÃO'!$A$1:$I$38</definedName>
    <definedName name="Excel_BuiltIn_Print_Titles" localSheetId="19">'LICITAÇÃO'!$1:$4</definedName>
  </definedNames>
  <calcPr fullCalcOnLoad="1"/>
</workbook>
</file>

<file path=xl/sharedStrings.xml><?xml version="1.0" encoding="utf-8"?>
<sst xmlns="http://schemas.openxmlformats.org/spreadsheetml/2006/main" count="1659" uniqueCount="468">
  <si>
    <t>Descrição</t>
  </si>
  <si>
    <t>Unidade</t>
  </si>
  <si>
    <t>Quantidade Unitária</t>
  </si>
  <si>
    <t>Aço CA 60  - 4,2mm</t>
  </si>
  <si>
    <t>BARRA</t>
  </si>
  <si>
    <t>ACO CA-50, 8,0 MM, VERGALHAO</t>
  </si>
  <si>
    <t>Adaptador com Flange 1 ½” PVC</t>
  </si>
  <si>
    <t>Unid.</t>
  </si>
  <si>
    <t>Adaptador curto 3/4” PVC marrom</t>
  </si>
  <si>
    <t>ADAPTADOR PVC SOLDAVEL, COM FLANGE E ANEL DE VEDACAO, 25 MM X 3/4", PARA CAIXA D'AGUA</t>
  </si>
  <si>
    <t>ADESIVO PLASTICO PARA PVC, FRASCO COM 175 GR</t>
  </si>
  <si>
    <t>Anel de Vedação para vaso sanitário</t>
  </si>
  <si>
    <t>ARAME RECOZIDO 18 BWG, D = 1,25 MM (0,01 KG/M)</t>
  </si>
  <si>
    <t>kg</t>
  </si>
  <si>
    <t>Areia Grossa</t>
  </si>
  <si>
    <t>m³</t>
  </si>
  <si>
    <t>Areia Fina</t>
  </si>
  <si>
    <t>ARGAMASSA COLANTE AC I PARA CERAMICAS</t>
  </si>
  <si>
    <t>Armadura de aço (7x14)- Coluna POP de 4,00m</t>
  </si>
  <si>
    <t>Armadura tela soldada (2,45 X 6,00) - Q-138  - 4,2mm – 10X 10</t>
  </si>
  <si>
    <t>un</t>
  </si>
  <si>
    <t>ARRUELA  EM ACO GALVANIZADO, DIAMETRO EXTERNO = 35MM, ESPESSURA = 3MM, DIAMETRO DO FURO 1/4”</t>
  </si>
  <si>
    <t>Arruela para haste 10mm</t>
  </si>
  <si>
    <t>Arruela para haste 8mm</t>
  </si>
  <si>
    <t>ATERRO</t>
  </si>
  <si>
    <t>Azulejo Branco 15x15 cm</t>
  </si>
  <si>
    <t>m²</t>
  </si>
  <si>
    <t>BACIA SANITARIA (VASO) COM CAIXA ACOPLADA, DE LOUCA BRANCA</t>
  </si>
  <si>
    <t>BANCADA DE MARMORE SINTETICO COM UMA CUBA, 120 X *60* CM</t>
  </si>
  <si>
    <t>Barra de Ferro Roscado ¼”</t>
  </si>
  <si>
    <t>Barras de Ferro 5/16”, comprimento 12 metros</t>
  </si>
  <si>
    <t>U N</t>
  </si>
  <si>
    <t>Barras de Tubo PVC- Branco 4”</t>
  </si>
  <si>
    <t>barra</t>
  </si>
  <si>
    <t>Barras de Tubo PVC- Marrom ¾”</t>
  </si>
  <si>
    <t>BLOCO CERAMICO VAZADO PARA ALVENARIA DE VEDACAO, 8 FUROS, DE 9 X 19 X 19 CM (L XA X C)</t>
  </si>
  <si>
    <t>BRAQUETE DE LOUÇA COM 2 ROLDANAS</t>
  </si>
  <si>
    <t>CABO DE COBRE, RIGIDO, CLASSE 2, ISOLACAO EM PVC/A, ANTICHAMA BWF-B, 1 CONDUTOR, 450/750 V, SECAO NOMINAL 10 MM2 – AZUL</t>
  </si>
  <si>
    <t>m</t>
  </si>
  <si>
    <t>CABO DE COBRE, RIGIDO, CLASSE 2, ISOLACAO EM PVC/A, ANTICHAMA BWF-B, 1 CONDUTOR, 450/750 V, SECAO NOMINAL 10 MM2 – VERDE</t>
  </si>
  <si>
    <t>CABO DE COBRE, RIGIDO, CLASSE 2, ISOLACAO EM PVC/A, ANTICHAMA BWF-B, 1 CONDUTOR, 450/750 V, SECAO NOMINAL 10 MM2 – VERMELHO</t>
  </si>
  <si>
    <t>CABO DE COBRE, RIGIDO, CLASSE 2, ISOLACAO EM PVC/A, ANTICHAMA BWF-B, 1 CONDUTOR, 450/750 V, SECAO NOMINAL 10 MM2 – AMARELO</t>
  </si>
  <si>
    <t>CABO DE COBRE, RIGIDO, CLASSE 2, ISOLACAO EM PVC/A, ANTICHAMA BWF-B, 1 CONDUTOR, 450/750 V, SECAO NOMINAL 10 MM2 – PRETO</t>
  </si>
  <si>
    <t>CABO MULTIPOLAR DE COBRE, FLEXIVEL, CLASSE 4 OU 5, ISOLACAO EM HEPR, COBERTURA EM PVC-ST2, ANTICHAMA BWF-B, 0,6/1 KV, 3 CONDUTORES DE 16 MM2 – AZUL</t>
  </si>
  <si>
    <t>CABO MULTIPOLAR DE COBRE, FLEXIVEL, CLASSE 4 OU 5, ISOLACAO EM HEPR, COBERTURA EM PVC-ST2, ANTICHAMA BWF-B, 0,6/1 KV, 3 CONDUTORES DE 16 MM2 – PRETO</t>
  </si>
  <si>
    <t>CABO MULTIPOLAR DE COBRE, FLEXIVEL, CLASSE 4 OU 5, ISOLACAO EM HEPR, COBERTURA EM PVC-ST2, ANTICHAMA BWF-B, 0,6/1 KV, 3 CONDUTORES DE 16 MM2 – VERDE</t>
  </si>
  <si>
    <t>CAIBRO NAO APARELHADO *5 X 6* CM, EM MACARANDUBA, ANGELIM OU EQUIVALENTE DA REGIAO -  BRUTA – 2,50m</t>
  </si>
  <si>
    <t>CAIBRO NAO APARELHADO *5 X 6* CM, EM MACARANDUBA, ANGELIM OU EQUIVALENTE DA REGIAO -  BRUTA – 4,50m</t>
  </si>
  <si>
    <t>CAIBRO NAO APARELHADO *5 X 6* CM, EM MACARANDUBA, ANGELIM OU EQUIVALENTE DA REGIAO -  BRUTA – 5,00m</t>
  </si>
  <si>
    <t>CAIBRO NAO APARELHADO *5 X 6* CM, EM MACARANDUBA, ANGELIM OU EQUIVALENTE DA REGIAO -  BRUTA – 3,00m</t>
  </si>
  <si>
    <t>CAIXA D'AGUA EM POLIETILENO 500 LITROS, COM TAMPA</t>
  </si>
  <si>
    <t>CAIXA DE GORDURA EM PVC, DIAMETRO MINIMO 300 MM, DIAMETRO DE SAIDA 100 MM, CAPACIDADE  APROXIMADA 18 LITROS, COM TAMPA</t>
  </si>
  <si>
    <t>Caixa de passagem de esgoto de PVC 300mm</t>
  </si>
  <si>
    <t>CAIXA DE PASSAGEM, EM PVC, DE 4" X 2", PARA ELETRODUTO FLEXIVEL CORRUGADO</t>
  </si>
  <si>
    <t>Caixa de Polipropileno Padrão Semae</t>
  </si>
  <si>
    <t>CAIXA SIFONADA PVC, 100 X 100 X 50 MM, COM GRELHA REDONDA BRANCA</t>
  </si>
  <si>
    <t>Cal Hidratada</t>
  </si>
  <si>
    <t>Calhas e Rufos</t>
  </si>
  <si>
    <t>Capa Cumeeira</t>
  </si>
  <si>
    <t>CAP PVC, ROSCAVEL, 3/4",  PARA AGUA FRIA PREDIAL</t>
  </si>
  <si>
    <t>UNID.</t>
  </si>
  <si>
    <t>CHAPA DE MADEIRA COMPENSADA DE PINUS, VIROLA OU EQUIVALENTE, DE *2,2 X 1,6* M, E = 6 MM</t>
  </si>
  <si>
    <t>CHUVEIRO COMUM EM PLASTICO BRANCO, COM CANO, 3 TEMPERATURAS, 5500 W (110/220 V)</t>
  </si>
  <si>
    <t>Cimento</t>
  </si>
  <si>
    <t>CONCRETO USINADO BOMBEAVEL, CLASSE DE RESISTENCIA C25, COM BRITA 0 E 1, SLUMP = 100 +/- 20 MM, INCLUI SERVICO DE BOMBEAMENTO (NBR 8953)</t>
  </si>
  <si>
    <t>ELETRODUTO DE PVC RIGIDO ROSCAVEL DE 1 ", SEM LUVA</t>
  </si>
  <si>
    <t>metros</t>
  </si>
  <si>
    <t>ELETRODUTO DE PVC RIGIDO ROSCAVEL DE 1/2 ", SEM LUVA</t>
  </si>
  <si>
    <t>ELETRODUTO DE PVC RIGIDO ROSCAVEL DE 3/4 ", SEM LUVA</t>
  </si>
  <si>
    <t>CONJUNTO 1 SEÇÃO SIMPLES +TOMADA COM PLACA</t>
  </si>
  <si>
    <t>COTOVELO 1 1/2” BRANCO ESGOTO</t>
  </si>
  <si>
    <t>COTOVELO 3/4” PCV LISO – marrom</t>
  </si>
  <si>
    <t>Cotovelo de redução 3/4” x 1/2” azul com anel de metal</t>
  </si>
  <si>
    <t>Curva 90º de 4” Branco</t>
  </si>
  <si>
    <t>CURVA PVC LONGA 90 GRAUS, 50 MM, PARA ESGOTO PREDIAL</t>
  </si>
  <si>
    <t>DISJUNTOR TIPO DIN/IEC, MONOPOLAR DE 63 A</t>
  </si>
  <si>
    <t>DISJUNTOR TIPO NEMA, MONOPOLAR 10 ATE 30A, TENSAO MAXIMA DE 240 V</t>
  </si>
  <si>
    <t>DISJUNTOR UNIPOLAR DE 40A</t>
  </si>
  <si>
    <t>DISJUNTOR UNIPOLAR DE 50A</t>
  </si>
  <si>
    <t>DUCHA 127V</t>
  </si>
  <si>
    <t>ELETRODUTO PVC FLEXIVEL CORRUGADO, COR AMARELA, DE 25 MM</t>
  </si>
  <si>
    <t>ELETRODUTO PVC FLEXIVEL CORRUGADO, COR AMARELA, DE 32 MM</t>
  </si>
  <si>
    <t>ENGATE/RABICHO FLEXIVEL PLASTICO (PVC OU ABS) BRANCO 1/2 " X 40 CM</t>
  </si>
  <si>
    <t>ENTRADA PADRÃO – Monofásica – Visor frontal</t>
  </si>
  <si>
    <t>TINTA ESMALTE BASE AGUA PREMIUM ACETINADO</t>
  </si>
  <si>
    <t>L</t>
  </si>
  <si>
    <t>Espaçadores</t>
  </si>
  <si>
    <t>pcte</t>
  </si>
  <si>
    <t>CABO DE COBRE, FLEXIVEL, CLASSE 4 OU 5, ISOLACAO EM PVC/A, ANTICHAMA BWF-B, 1 CONDUTOR, 450/750 V, SECAO NOMINAL 1,5 MM2 – Preto</t>
  </si>
  <si>
    <t>CABO DE COBRE, FLEXIVEL, CLASSE 4 OU 5, ISOLACAO EM PVC/A, ANTICHAMA BWF-B, 1 CONDUTOR, 450/750 V, SECAO NOMINAL 1,5 MM2 – verde</t>
  </si>
  <si>
    <t>CABO DE COBRE, FLEXIVEL, CLASSE 4 OU 5, ISOLACAO EM PVC/A, ANTICHAMA BWF-B, 1 CONDUTOR, 450/750 V, SECAO NOMINAL 1,5 MM2 – vermelho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</si>
  <si>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</si>
  <si>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2,5 MM2 – preto</t>
  </si>
  <si>
    <t>CABO DE COBRE, FLEXIVEL, CLASSE 4 OU 5, ISOLACAO EM PVC/A, ANTICHAMA BWF-B, 1 CONDUTOR, 450/750 V, SECAO NOMINAL 4,0 MM2 – verde</t>
  </si>
  <si>
    <t>CABO DE COBRE, FLEXIVEL, CLASSE 4 OU 5, ISOLACAO EM PVC/A, ANTICHAMA BWF-B, 1 CONDUTOR, 450/750 V, SECAO NOMINAL 10,0 MM2 – PRETO</t>
  </si>
  <si>
    <t>FIO DE COBRE, SOLIDO, CLASSE 1, ISOLACAO EM PVC/A, ANTICHAMA BWF-B, 450/750V, SECAO NOMINAL 1,5 MM2 – azul</t>
  </si>
  <si>
    <t>FIO DE COBRE, SOLIDO, CLASSE 1, ISOLACAO EM PVC/A, ANTICHAMA BWF-B, 450/750V, SECAO NOMINAL 2,5 MM2 – verde</t>
  </si>
  <si>
    <t>FITA ISOLANTE ADESIVA ANTICHAMA, USO ATE 750 V, EM ROLO DE 19 MM X 20 M</t>
  </si>
  <si>
    <t>Folha de lixa 120</t>
  </si>
  <si>
    <t>FORRO DE PVC LISO, BRANCO, REGUA DE 10 CM, ESPESSURA DE 8 MM A 10 MM (COM COLOCAÇAO)</t>
  </si>
  <si>
    <t>GRAMPO METALICO TIPO OLHAL PARA HASTE DE ATERRAMENTO DE 1/2'', CONDUTOR DE *10* A 50 MM2</t>
  </si>
  <si>
    <t>Grelha com porta grelha quadrado</t>
  </si>
  <si>
    <t>Grelha de 100mm</t>
  </si>
  <si>
    <t>HASTE DE ATERRAMENTO EM ACO GALVANIZADO TIPO CANTONEIRA COM 2,00 M DE COMPRIMENTO, 25 X 25 MM E CHAPA DE 3/16"</t>
  </si>
  <si>
    <t>Haste de Cobre 1/2”</t>
  </si>
  <si>
    <t>Haste de rosca sem fim 10mm</t>
  </si>
  <si>
    <t>Haste de rosca sem fim 8mm</t>
  </si>
  <si>
    <t>Hidrometro</t>
  </si>
  <si>
    <t>INTERRUPTOR DE 1 SEÇÃO SIMPLES, COM PLACA</t>
  </si>
  <si>
    <t>INTERRUPTOR DE 2 SEÇÃO SIMPLES, COM PLACA</t>
  </si>
  <si>
    <t>INTERRUPTOR SIMPLES + TOMADA 2P+T 10A, 250V, CONJUNTO MONTADO PARA EMBUTIR 4" X 2" (PLACA + SUPORTE + MODULOS)</t>
  </si>
  <si>
    <t>INTERRUPTOR SIMPLES 10A, 250V, CONJUNTO MONTADO PARA EMBUTIR 4" X 2" (PLACA + SUPORTE + MODULO)</t>
  </si>
  <si>
    <t>INTERRUPTORES PARALELOS (2 MODULOS) 10A, 250V, CONJUNTO MONTADO PARA EMBUTIR 4" X 2" (PLACA + SUPORTE + MODULOS)</t>
  </si>
  <si>
    <t>ISOLADOR DE PORCELANA, TIPO ROLDANA, DIMENSOES DE *72* X *72* MM, PARA USO EM BAIXA TENSAO</t>
  </si>
  <si>
    <t>JANELA BASCULANTE, ACO, COM BATENTE/REQUADRO, 60 X 80 CM (SEM VIDROS)</t>
  </si>
  <si>
    <t>JANELA DE CORRER (1,20 X 1,00), COM GRADE XADREZ</t>
  </si>
  <si>
    <t>JANELA VENEZIANA (1,20X1,00) COM GRADE XADREZ</t>
  </si>
  <si>
    <t>Joelho de 90º x 4” - Branco</t>
  </si>
  <si>
    <t>JOELHO DE REDUCAO, PVC SOLDAVEL, 90 GRAUS,  32 MM X 25 MM, PARA AGUA FRIA PREDIAL</t>
  </si>
  <si>
    <t>JOELHO DE REDUCAO, PVC, ROSCAVEL COM BUCHA DE LATAO, 90 GRAUS,  3/4" X 1/2", PARA AGUA FRIA PREDIAL</t>
  </si>
  <si>
    <t>JOELHO PVC, SOLDAVEL, 90 GRAUS, 25 MM, PARA AGUA FRIA PREDIAL</t>
  </si>
  <si>
    <t>JOELHO PVC, SOLDAVEL, 90 GRAUS, 32 MM, PARA AGUA FRIA PREDIAL</t>
  </si>
  <si>
    <t>JOELHO PVC, SOLDAVEL, COM BUCHA DE LATAO, 90 GRAUS, 25 MM X 3/4", PARA AGUA FRIA PREDIAL</t>
  </si>
  <si>
    <t>JOELHO PVC, SOLDAVEL, PB, 90 GRAUS, DN 100 MM, PARA ESGOTO PREDIAL</t>
  </si>
  <si>
    <t>JOELHO PVC, SOLDAVEL, PB, 90 GRAUS, DN 50 MM, PARA ESGOTO PREDIAL</t>
  </si>
  <si>
    <t>Kit cavalete</t>
  </si>
  <si>
    <t>Laje pré-moldada E=12cm sc=300kg/m² incluso capeamento de concreto 4cm fck15MPa e armação complementar</t>
  </si>
  <si>
    <t>LÂMPADA ECONÔMICA</t>
  </si>
  <si>
    <t>LAMPADA LED 10 W BIVOLT BRANCA, FORMATO TRADICIONAL (BASE E27)</t>
  </si>
  <si>
    <t>Látex acrílica</t>
  </si>
  <si>
    <t>Látex PVA</t>
  </si>
  <si>
    <t>Lavatório de louça branca com coluna 46x35cm com acessórios</t>
  </si>
  <si>
    <t>LAVATORIO LOUCA BRANCA COM COLUNA *44 X 35,5* CM</t>
  </si>
  <si>
    <t>Ligação provisória de água (Totem)</t>
  </si>
  <si>
    <t>Ligação provisória de energia</t>
  </si>
  <si>
    <t>vb</t>
  </si>
  <si>
    <t>LIXA D'AGUA EM FOLHA, GRAO 100</t>
  </si>
  <si>
    <t>Lixa dágua</t>
  </si>
  <si>
    <t>LIXA EM FOLHA PARA FERRO, NUMERO 150</t>
  </si>
  <si>
    <t>LOCAÇÃO DE CAÇAMBA</t>
  </si>
  <si>
    <t>LOCACAO DE CONTAINER 2,30  X  6,00 M, ALT. 2,50 M, COM 1 SANITARIO, PARA ESCRITORIO, COMPLETO, SEM DIVISORIAS INTERNAS</t>
  </si>
  <si>
    <t>mês</t>
  </si>
  <si>
    <t>LONA PLÁSTICA 200 MICRAS COM 8,00 METROS DE LARGURA</t>
  </si>
  <si>
    <t>LONA PLASTICA EXTRA FORTE PRETA, E = 200 MICRA</t>
  </si>
  <si>
    <t>Longarina de pinus 10cm largura por 3m de comprimento</t>
  </si>
  <si>
    <t>LUMINARIA ARANDELA TIPO MEIA-LUA COM VIDRO FOSCO *30 X 15* CM, PARA 1 LAMPADA, BASE E27, POTENCIA MAXIMA 40/60 W (NAO INCLUI LAMPADA)</t>
  </si>
  <si>
    <t>LUMINARIA DE TETO PLAFON/PLAFONIER EM PLASTICO COM BASE E27, POTENCIA MAXIMA 60 W (NAO INCLUI LAMPADA)</t>
  </si>
  <si>
    <t>LUVA DE REDUCAO SOLDAVEL, PVC, 32 MM X 25 MM, PARA AGUA FRIA PREDIAL</t>
  </si>
  <si>
    <t>Luva lisa 3/4” marrom</t>
  </si>
  <si>
    <t>Luva LR. 3/4” azul com anel de metal</t>
  </si>
  <si>
    <t>LUVA ROSCAVEL, PVC, 3/4", AGUA FRIA PREDIAL</t>
  </si>
  <si>
    <t>Muro de Arrimo incluso Estrutura</t>
  </si>
  <si>
    <t>NIPEL PVC, ROSCAVEL, 3/4",  AGUA FRIA PREDIAL</t>
  </si>
  <si>
    <t>Parafuso para fixar vaso sanitário</t>
  </si>
  <si>
    <t>Pedra</t>
  </si>
  <si>
    <t>Pedra Brita nº 01</t>
  </si>
  <si>
    <t>PEDRA BRITADA N. 1 (9,5 a 19 MM) POSTO PEDREIRA/FORNECEDOR, SEM FRETE</t>
  </si>
  <si>
    <t>Pia de cozinha de 1.20 metros de mármore sintético</t>
  </si>
  <si>
    <t>Pia de granilite 120x60cm com 1 cuba Nº 1 rasa com acessórios</t>
  </si>
  <si>
    <t>Piso cerâmico</t>
  </si>
  <si>
    <t>PLACA 2 X 4 CEGA</t>
  </si>
  <si>
    <t>Placa de Compensado 18mm Plastificado</t>
  </si>
  <si>
    <t>PLACA DE OBRA (PARA CONSTRUCAO CIVIL) EM CHAPA GALVANIZADA *N. 22*, ADESIVADA, DE *1,0 X 1,2* M</t>
  </si>
  <si>
    <t>PLAFON</t>
  </si>
  <si>
    <t>Porca para haste 10mm</t>
  </si>
  <si>
    <t>Porca para haste 8mm</t>
  </si>
  <si>
    <t>PORCA ZINCADA, SEXTAVADA, DIAMETRO 1/4"</t>
  </si>
  <si>
    <t>PORTA DE ABRIR EM ACO TIPO VENEZIANA, COM FUNDO ANTICORROSIVO / PRIMER DE PROTECAO, SEM GUARNICAO/ALIZAR/VISTA, 87 X 210 CM – abertura direita</t>
  </si>
  <si>
    <t>PORTA DE ABRIR EM ACO TIPO VENEZIANA, COM FUNDO ANTICORROSIVO / PRIMER DE PROTECAO, SEM GUARNICAO/ALIZAR/VISTA, 87 X 210 CM – abertura esquerda</t>
  </si>
  <si>
    <t>Porta grelha quadrado</t>
  </si>
  <si>
    <t>Porta laminada de madeira Verniz Bat/ Ferro (0,70 x 2,10) completa, abertura para a direita.</t>
  </si>
  <si>
    <t>Porta laminada de madeira Verniz Bat/ Ferro (0,70 x 2,10) completa, abertura para a esquerda.</t>
  </si>
  <si>
    <t>Porta laminada de madeira Verniz Bat/ Ferro (0,80 x 2,10) completa, abertura para a direita.</t>
  </si>
  <si>
    <t>Porta laminada de madeira Verniz Bat/ Ferro (0,80 x 2,10) completa, abertura para a esquerda.</t>
  </si>
  <si>
    <t>Porta metálica tipo Veneziana (0,80 x 2,10) completa com batente metálico, abertura para a direita.</t>
  </si>
  <si>
    <t>Porta metálica tipo Veneziana (0,80 x 2,10) completa com batente metálico, abertura para a esquerda.</t>
  </si>
  <si>
    <t>POSTE DE CONCRETO DUPLO T, TIPO D, 200 KG, H = 9 M (NBR 8451) – visor frontal, dois medidores</t>
  </si>
  <si>
    <t>PREGO DE ACO POLIDO COM CABECA 17 X 21 (2 X 11)</t>
  </si>
  <si>
    <t>PREGO DE ACO POLIDO COM CABECA 18 X 27 (2 1/2 X 10)</t>
  </si>
  <si>
    <t>Kg</t>
  </si>
  <si>
    <t>PREGO DE ACO POLIDO COM CABECA 19  X 36 (3 1/4  X  9)</t>
  </si>
  <si>
    <t>PREGO DE ACO POLIDO COM CABECA 15  X 21 (3 1/4  X  9)</t>
  </si>
  <si>
    <t>Quadro de distribuição para 5 disjuntores.</t>
  </si>
  <si>
    <t>QUADRO DE DISTRIBUICAO, SEM BARRAMENTO, EM PVC, DE SOBREPOR, PARA 6 DISJUNTORES NEMA OU 8 DISJUNTORES DIN</t>
  </si>
  <si>
    <t>Radier</t>
  </si>
  <si>
    <t>Redução de 1 ½” x 3/4” PVC marrom</t>
  </si>
  <si>
    <t>Registro de Esfera 1 ½” PVC</t>
  </si>
  <si>
    <t>Registro de Esfera 3/4” PVC</t>
  </si>
  <si>
    <t>REGISTRO DE ESFERA 3/4” PVC – Hidr. Container</t>
  </si>
  <si>
    <t>REGISTRO DE ESFERA PVC, COM BORBOLETA, COM ROSCA EXTERNA, DE 3/4"</t>
  </si>
  <si>
    <t>Registro de Pressão 3/4” Metal com acabamento</t>
  </si>
  <si>
    <t>REGISTRO DE PRESSAO PVC, ROSCAVEL, VOLANTE SIMPLES, DE 3/4"</t>
  </si>
  <si>
    <t>REGISTRO GAVETA COM ACABAMENTO E CANOPLA CROMADOS, SIMPLES, BITOLA 1 " (REF 1509)</t>
  </si>
  <si>
    <t>REGISTRO GAVETA COM ACABAMENTO E CANOPLA CROMADOS, SIMPLES, BITOLA 3/4 " (REF 1509)</t>
  </si>
  <si>
    <t>REJUNTE CIMENTICIO, QUALQUER COR</t>
  </si>
  <si>
    <t>REVESTIMENTO EM CERAMICA ESMALTADA EXTRA, PEI MAIOR OU IGUAL 4, FORMATO MAIOR A 2025 CM2</t>
  </si>
  <si>
    <t>Ripa 0,5x 0,15 cm  ( OBS: Feixe de 4.00 metros)</t>
  </si>
  <si>
    <t>m3/dz</t>
  </si>
  <si>
    <t>Rodapé  H=07cm</t>
  </si>
  <si>
    <t>Rolo de fita isolante</t>
  </si>
  <si>
    <t>Rolo de fita veda rosca</t>
  </si>
  <si>
    <t>RUFO INTERNO/EXTERNO DE CHAPA DE ACO GALVANIZADA NUM 24, CORTE 25 CM</t>
  </si>
  <si>
    <t>SELADOR ACRILICO PAREDES INTERNAS/EXTERNAS</t>
  </si>
  <si>
    <t>Sifão flexível duplo</t>
  </si>
  <si>
    <t>Sifão flexível simples</t>
  </si>
  <si>
    <t>Soleira em granito (0,70x0,10)</t>
  </si>
  <si>
    <t>Soleira em granito (0,80x0,10)</t>
  </si>
  <si>
    <t>TABUA *2,5 X 15 CM EM PINUS, MISTA OU EQUIVALENTE DA REGIAO – BRUTA – 3,00</t>
  </si>
  <si>
    <t>TABUA *2,5 X 15 CM EM PINUS, MISTA OU EQUIVALENTE DA REGIAO – BRUTA – 3,5m</t>
  </si>
  <si>
    <t>Tábua Aparelhada 3.00x 25 (garapa)</t>
  </si>
  <si>
    <t>Tábua Aparelhada 4.50x 25(garapa)</t>
  </si>
  <si>
    <t>Tábua Aparelhada 5.50x 25 (garapa)</t>
  </si>
  <si>
    <t>TAMPA DE FERRO PARA CAIXA DE ESGOTO PADRÃO SEMAE</t>
  </si>
  <si>
    <t>Tanque de 1 bola e batedouro de 1.20 metros de mármore sintético</t>
  </si>
  <si>
    <t>TE DE REDUCAO, PVC, SOLDAVEL, 90 GRAUS, 32 MM X 25 MM, PARA AGUA FRIA PREDIAL</t>
  </si>
  <si>
    <t>TE PVC, SOLDAVEL, COM BUCHA DE LATAO NA BOLSA CENTRAL, 90 GRAUS, 25 MM X 1/2", PARA AGUA FRIA PREDIAL</t>
  </si>
  <si>
    <t>TE SOLDAVEL, PVC, 90 GRAUS, 25 MM, PARA AGUA FRIA PREDIAL (NBR 5648)</t>
  </si>
  <si>
    <t>TE SOLDAVEL, PVC, 90 GRAUS, 32 MM, PARA AGUA FRIA PREDIAL (NBR 5648)</t>
  </si>
  <si>
    <t>Tee 4” Branco</t>
  </si>
  <si>
    <t>Tee de Redução 4 x 2” Branco</t>
  </si>
  <si>
    <t>TELA DE ACO SOLDADA NERVURADA, CA-60, Q-138, (2,20 KG/M2), DIAMETRO DO FIO = 4,2 MM, LARGURA = 2,45 M, ESPACAMENTO DA MALHA = 10  X 10 CM</t>
  </si>
  <si>
    <t>TELHA DE FIBROCIMENTO ONDULADA E = 6 MM, DE 2,44 X 1,10 M (SEM AMIANTO)</t>
  </si>
  <si>
    <t>Telhas Cerâmicas tipo Romana</t>
  </si>
  <si>
    <t>Terça de 2.50 metros</t>
  </si>
  <si>
    <t>Terça de 3.00 metros</t>
  </si>
  <si>
    <t>Terça de 4.00 metros</t>
  </si>
  <si>
    <t>Terça de 5.00 metros</t>
  </si>
  <si>
    <t>Terça de 5.50 metros</t>
  </si>
  <si>
    <t>Terça de 6.00 metros</t>
  </si>
  <si>
    <t>Thiner</t>
  </si>
  <si>
    <t>Tijolo 8 furos E=10cm (9x19x19)</t>
  </si>
  <si>
    <t>TIJOLO CERAMICO MACICO COMUM *5 X 10 X 20* CM (L X A X C)</t>
  </si>
  <si>
    <t>Tinta 100% acrílica acabamento fosco acetinado, DE BOA QUALIDADE</t>
  </si>
  <si>
    <t>Lata 18L</t>
  </si>
  <si>
    <t>TINTA ESMALTE BASE AGUA PREMIUM BRILHANTE</t>
  </si>
  <si>
    <t>galão de 3,6L</t>
  </si>
  <si>
    <t>Tinta latex, acabamento fosco aveludado, DE BOA QUALIDADE</t>
  </si>
  <si>
    <t>TOMADA 2P+T 10A, 250V, CONJUNTO MONTADO PARA EMBUTIR 4" X 2" (PLACA + SUPORTE + MODULO)</t>
  </si>
  <si>
    <t>TOMADA 2P+T 20A 250V, CONJUNTO MONTADO PARA EMBUTIR 4" X 2" (PLACA + SUPORTE + MODULO)</t>
  </si>
  <si>
    <t>TOMADA 2X4 COM PLACA</t>
  </si>
  <si>
    <t>TOMADA 2X4 COM PLACA + SUPORTE + MÓDULOS</t>
  </si>
  <si>
    <t>TOMADA PARA TELEFONE 2 X 4 COM PLACA</t>
  </si>
  <si>
    <t>TOMADA PARA TELEFONE RJ11 - FORNECIMENTO E INSTALAÇÃO.</t>
  </si>
  <si>
    <t>Torneira Bica Móvel para Pia</t>
  </si>
  <si>
    <t>TORNEIRA CROMADA DE MESA PARA COZINHA BICA MOVEL COM AREJADOR 1/2 " OU 3/4 " (REF 1167)</t>
  </si>
  <si>
    <t>TORNEIRA CROMADA DE MESA PARA LAVATORIO, PADRAO POPULAR, 1/2 " OU 3/4 " (REF 1193)</t>
  </si>
  <si>
    <t>Torneira de boia metal 3/4”</t>
  </si>
  <si>
    <t>Torneira de lavatório bica móvel</t>
  </si>
  <si>
    <t>Torneira de pia para cozinha bica móvel</t>
  </si>
  <si>
    <t>TORNEIRA METAL AMARELO CURTA SEM BICO PARA JARDIM, PADRAO POPULAR, 1/2 " OU 3/4 " (REF 1120)</t>
  </si>
  <si>
    <t>TORNEIRA METALICA DE BOIA CONVENCIONAL PARA CAIXA D'AGUA, 3/4 ", COM HASTE, TORNEIRA E BALAO METALICOS</t>
  </si>
  <si>
    <t>Torneira para Tanque</t>
  </si>
  <si>
    <t>TORNEIRA PARA TANQUE 1/2” CURTA COM SAIDA PARA MAQUINA DE LAVAR</t>
  </si>
  <si>
    <t>Treliça de 6 metros</t>
  </si>
  <si>
    <t>Tubo de cola para PVC 175 gramas</t>
  </si>
  <si>
    <t>TUBO PVC, SOLDAVEL, DN 40 MM, AGUA FRIA (NBR-5648)</t>
  </si>
  <si>
    <t>TUBO POLIETILENO 1/2” X 2,0MM</t>
  </si>
  <si>
    <t>TUBO PVC  SERIE NORMAL, DN 100 MM, PARA ESGOTO  PREDIAL (NBR 5688)</t>
  </si>
  <si>
    <t>TUBO PVC, SOLDAVEL, DN 25 MM, AGUA FRIA (NBR-5648)</t>
  </si>
  <si>
    <t>TUBO PVC, SOLDAVEL, DN 32 MM, AGUA FRIA (NBR-5648)</t>
  </si>
  <si>
    <t>TUBO PVC, SOLDAVEL, DN 50 MM, PARA ESGOTO (NBR-5648)</t>
  </si>
  <si>
    <t>VALVULA EM METAL CROMADO PARA LAVATORIO, 1 " SEM LADRAO</t>
  </si>
  <si>
    <t>VALVULA EM PLASTICO BRANCO PARA TANQUE 1.1/4 " X 1.1/2 ", SEM UNHO E SEM LADRAO</t>
  </si>
  <si>
    <t>ADITIVO ADESIVO LIQUIDO PARA ARGAMASSAS DE REVESTIMENTOS CIMENTICIOS (VEDACIT)</t>
  </si>
  <si>
    <t>VIDRO MARTELADO OU CANELADO, 4 MM - SEM COLOCACAO</t>
  </si>
  <si>
    <t>VIGA NAO APARELHADA  *6 X 12* CM, EM MACARANDUBA, ANGELIM OU EQUIVALENTE DA REGIAO – BRUTA – 3,00M</t>
  </si>
  <si>
    <t>VIGA NAO APARELHADA  *6 X 12* CM, EM MACARANDUBA, ANGELIM OU EQUIVALENTE DA REGIAO – BRUTA – 4,00m</t>
  </si>
  <si>
    <t>M³</t>
  </si>
  <si>
    <t>VIGA NAO APARELHADA  *6 X 12* CM, EM MACARANDUBA, ANGELIM OU EQUIVALENTE DA REGIAO – BRUTA – 5,50m</t>
  </si>
  <si>
    <t>VIGA NAO APARELHADA  *6 X 12* CM, EM MACARANDUBA, ANGELIM OU EQUIVALENTE DA REGIAO – BRUTA – 6,00m</t>
  </si>
  <si>
    <t>VIGA NÃO APARELHADA *6 X 16* CM, EM MACARANDUBA, ANGELIM OU EQUIVALENTE DA REGIAO -4,00m</t>
  </si>
  <si>
    <t>VIGA NÃO APARELHADA *6 X 16* CM, EM MACARANDUBA, ANGELIM OU EQUIVALENTE DA REGIAO -5,00m</t>
  </si>
  <si>
    <t>VIGA NÃO APARELHADA *6 X 16* CM, EM MACARANDUBA, ANGELIM OU EQUIVALENTE DA REGIAO -6,00m</t>
  </si>
  <si>
    <t>Vitro de correr ( 1,20 x 1,00)</t>
  </si>
  <si>
    <t>OBRA: OBRAS GEMINADA</t>
  </si>
  <si>
    <t>ENDERÊÇO:</t>
  </si>
  <si>
    <t>Data Base:</t>
  </si>
  <si>
    <t>Composições CPOS / FDE / Insumos SINAPI</t>
  </si>
  <si>
    <t>Item</t>
  </si>
  <si>
    <t>Preço Unitário</t>
  </si>
  <si>
    <t>Preço   Total</t>
  </si>
  <si>
    <t>ADAPTADOR PVC SOLDAVEL, COM FLANGE E ANEL DE VEDACAO, 32 MM X 1", PARA CAIXA D'AGUA</t>
  </si>
  <si>
    <t>ARMADURA DE AÇO (7x14)- Coluna POP de 4,00m</t>
  </si>
  <si>
    <t>ARMADURA DE AÇO (7x22)- DIÂMETRO 8,00mm, ESTRIBO 4,2mm COM 15cm – 10,00m</t>
  </si>
  <si>
    <t>BARRA DE FERRO ROSCADA  ¼”</t>
  </si>
  <si>
    <t>CAIXA DE PASSAGEM DE ESGOTO DE PVC  esgoto de PVC 300mm</t>
  </si>
  <si>
    <t>CAIXA DE PROPILENO Padrão SEMAE</t>
  </si>
  <si>
    <t>ESPAÇADORES</t>
  </si>
  <si>
    <t>FIO DE COBRE, SOLIDO, CLASSE 1, ISOLACAO EM PVC/A, ANTICHAMA BWF-B, 450/750V, SECAO NOMINAL 1,5 MM2 – preto</t>
  </si>
  <si>
    <t>FIO DE COBRE, SOLIDO, CLASSE 1, ISOLACAO EM PVC/A, ANTICHAMA BWF-B, 450/750V, SECAO NOMINAL 2,5 MM2 – azul</t>
  </si>
  <si>
    <t>FIO DE COBRE, SOLIDO, CLASSE 1, ISOLACAO EM PVC/A, ANTICHAMA BWF-B, 450/750V, SECAO NOMINAL 2,5 MM2 – preto</t>
  </si>
  <si>
    <t>SOLEIRA EM GRANITO (0,70x0,10)</t>
  </si>
  <si>
    <t>SOLEIRA EM GRANITO (0,80x0,10)</t>
  </si>
  <si>
    <t>TANQUE SIMPLES EM MARMORE SINTETICO COM COLUNA, CAPACIDADE *22* L, *60 X 46* CM</t>
  </si>
  <si>
    <t>TINTA 100% ACRÍLICA ACABAMENTO FOSCO ACETINADO, DE BOA QUALIDADE</t>
  </si>
  <si>
    <t>TRANSPORTE COM CAMINHÃO BASCULANTE DE 6 M³, EM VIA URBANA EM LEITO NATURAL (UNIDADE: TXKM). AF_07/2020</t>
  </si>
  <si>
    <t>TUBO PVC, SOLDAVEL, DN 50 MM, PARA AGUA FRIA (NBR-5648)</t>
  </si>
  <si>
    <t>Subtotal</t>
  </si>
  <si>
    <t>Total</t>
  </si>
  <si>
    <t>Quantidade</t>
  </si>
  <si>
    <t>Preço Total</t>
  </si>
  <si>
    <t>VIGA NAO APARELHADA *6 X 16* CM, EM MACARANDUBA, ANGELIM OU EQUIVALENTE DA REGIAO -  BRUTA – 4,00M</t>
  </si>
  <si>
    <t>VIGA NAO APARELHADA  *6 X 12* CM, EM MACARANDUBA, ANGELIM OU EQUIVALENTE DA REGIAO – BRUTA – 4,0m</t>
  </si>
  <si>
    <t>TOTAL</t>
  </si>
  <si>
    <t>PLACA DE OBRA (PARA CONSTRUCAO CIVIL) EM CHAPA GALVANIZADA *N. 22*, ADESIVADA, DE *2,0 X 1,125* M</t>
  </si>
  <si>
    <t>LIMPEZA DO TERRENO</t>
  </si>
  <si>
    <t>FORRO DE PVC LISO, BRANCO, REGUA DE 10 CM, ESPESSURA DE 8 MM A 10 MM (COM COLOCACAO / SEM ESTRUTURA METALICA)</t>
  </si>
  <si>
    <t>Unid/mês</t>
  </si>
  <si>
    <t>VIDRO MARTELADO OU CANELADO, 4 MM</t>
  </si>
  <si>
    <t>RESUMO</t>
  </si>
  <si>
    <t>BASICO</t>
  </si>
  <si>
    <t>VIDRO</t>
  </si>
  <si>
    <t>POSTE</t>
  </si>
  <si>
    <t>FORRO</t>
  </si>
  <si>
    <t>ESQUADRIA</t>
  </si>
  <si>
    <t>PLACA DA OBRA</t>
  </si>
  <si>
    <t>TERRAPLANAGEM</t>
  </si>
  <si>
    <t>LOCAÇÃO DE CONTEINER</t>
  </si>
  <si>
    <t>MADEIRA</t>
  </si>
  <si>
    <t>CONCRETO</t>
  </si>
  <si>
    <t>RUFO</t>
  </si>
  <si>
    <t>LOTES</t>
  </si>
  <si>
    <t>PLANILHA</t>
  </si>
  <si>
    <t>DIFERENÇA (aproximação)</t>
  </si>
  <si>
    <t>1.1.1</t>
  </si>
  <si>
    <t>1.1.2</t>
  </si>
  <si>
    <t>1.1.3</t>
  </si>
  <si>
    <t>1.1.4</t>
  </si>
  <si>
    <t>1.1.5</t>
  </si>
  <si>
    <t>Barra</t>
  </si>
  <si>
    <t>INSTALAÇÃO ELÉTRICA DO RADIER</t>
  </si>
  <si>
    <t>INSTALAÇÃO HIDROSANITÁRIA RADIER</t>
  </si>
  <si>
    <t>PRETO</t>
  </si>
  <si>
    <t>PRECISA COMPRAR</t>
  </si>
  <si>
    <t>AMARELO</t>
  </si>
  <si>
    <t>TEM PEDIDO FEITO MAS NÃO COMPROU AINDA</t>
  </si>
  <si>
    <t>1.0</t>
  </si>
  <si>
    <t>SERVIÇOS PRELIMINARES</t>
  </si>
  <si>
    <t>1.0.1</t>
  </si>
  <si>
    <t>1.4.1</t>
  </si>
  <si>
    <t>Cot.04</t>
  </si>
  <si>
    <t>1.5</t>
  </si>
  <si>
    <t>1.5.1</t>
  </si>
  <si>
    <t>1.5.2</t>
  </si>
  <si>
    <t>1.7</t>
  </si>
  <si>
    <t>LOCAÇÃO DA OBRA</t>
  </si>
  <si>
    <t>1.7.1</t>
  </si>
  <si>
    <t>1.7.2</t>
  </si>
  <si>
    <t>1.7.3</t>
  </si>
  <si>
    <t>1.7.4</t>
  </si>
  <si>
    <t>Total do Item 1.0</t>
  </si>
  <si>
    <t>2.0</t>
  </si>
  <si>
    <t>FUNDAÇÃO</t>
  </si>
  <si>
    <t>2.1</t>
  </si>
  <si>
    <t>RADIER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</si>
  <si>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</si>
  <si>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</si>
  <si>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</si>
  <si>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</si>
  <si>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</si>
  <si>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</si>
  <si>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</si>
  <si>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</si>
  <si>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</si>
  <si>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2.3</t>
  </si>
  <si>
    <t>Cot.05</t>
  </si>
  <si>
    <t>2.3.1.2</t>
  </si>
  <si>
    <t>2.3.1.3</t>
  </si>
  <si>
    <t>5103 – CPOS</t>
  </si>
  <si>
    <t>2.3.1.5</t>
  </si>
  <si>
    <t>2.3.1.7</t>
  </si>
  <si>
    <t>2.3.1.8</t>
  </si>
  <si>
    <t>2.3.1.9</t>
  </si>
  <si>
    <t>2.3.1.10</t>
  </si>
  <si>
    <t>2.3.1.11</t>
  </si>
  <si>
    <t>2.3.1.12</t>
  </si>
  <si>
    <t>AÇO CA 60  - 4,2mm</t>
  </si>
  <si>
    <t>AÇO CA-50, 8,0 MM, VERGALHAO</t>
  </si>
  <si>
    <t>ADAPTADOR PVC SOLDAVEL CURTO COM BOLSA E ROSCA, 25 MM X 3/4", PARA AGUA FRIA</t>
  </si>
  <si>
    <t>ADAPTADOR PVC SOLDAVEL CURTO COM BOLSA E ROSCA, 40 MM X 1 1/2", PARA AGUA FRIA</t>
  </si>
  <si>
    <t>AREIA FINA</t>
  </si>
  <si>
    <t>AREIA GROSSA</t>
  </si>
  <si>
    <t>ARGAMASSA COLANTE AC I PARA S</t>
  </si>
  <si>
    <t>ARRUELA PARA HASTE 10MM</t>
  </si>
  <si>
    <t>ARRUELA PARA HASTE 8MM</t>
  </si>
  <si>
    <t>BLOCO CERAMICO / TIJOLO VAZADO PARA ALVENARIA DE VEDACAO, 8 FUROS NA HORIZONTAL, DE 9 X 19 X 19 CM (L XA X C)</t>
  </si>
  <si>
    <t>CAIXA D'AGUA EM POLIETILENO 250 LITROS, COM TAMPA</t>
  </si>
  <si>
    <t>CAL HIDRATADA</t>
  </si>
  <si>
    <t>CIMENTO</t>
  </si>
  <si>
    <t>COMPENSADO NAVAL - CHAPA/PAINEL EM MADEIRA COMPENSADA PRENSADA, DE 2200 X 1600 MM, E = 18 MM</t>
  </si>
  <si>
    <t>COTOVELO 3/4” PCV LISO – MARROM</t>
  </si>
  <si>
    <t>COTOVELO DE REDUÇÃO 3/4” X 1/2” AZUL COM ANEL DE METAL</t>
  </si>
  <si>
    <t>CUMEEIRA PARA TELHA CERAMICA, COMPRIMENTO DE *41* CM, RENDIMENTO DE *3* TELHAS/M</t>
  </si>
  <si>
    <t>CURVA 90º de 4” BRANCO</t>
  </si>
  <si>
    <t>FOLHA  DE LIXA 120</t>
  </si>
  <si>
    <t>GRELHA COM PORTA GRELHA QUADRADO</t>
  </si>
  <si>
    <t>GRELHA DE 100MM de 100mm</t>
  </si>
  <si>
    <t>HASTE DE COBRE DE COBRE 1/2”</t>
  </si>
  <si>
    <t>HASTE PARA ROSCA SEM FIM 10mm</t>
  </si>
  <si>
    <t>HASTE PARA ROSCA SEM FIM 8mm</t>
  </si>
  <si>
    <t>HIDROMETRO</t>
  </si>
  <si>
    <t>KIT SEMAE</t>
  </si>
  <si>
    <t>LAJE PRE-MOLDADA E=12cm sc=300kg/m² INCLUSO CAPEAMENTO DE CONCRETO DE 4CM, FCK15-MPA E ARMAÇÃO ORIGINAL</t>
  </si>
  <si>
    <t>LIXA D'AGUA EM FOLHA, GRA 100</t>
  </si>
  <si>
    <t>LUMINARIA PLAFON REDONDO COM VIDRO FOSCO DIAMETRO *25* CM, PARA 1 LAMPADA, BASE E27, POTENCIA MAXIMA 40/60 W (NAO INCLUI LAMPADA)</t>
  </si>
  <si>
    <t>LUVA PVC SOLDAVEL, 25 MM, PARA AGUA FRIA PREDIAL</t>
  </si>
  <si>
    <t>LUVA SOLDAVEL COM BUCHA DE LATAO, PVC, 25 MM X 3/4"</t>
  </si>
  <si>
    <t>PARAFUSO PARA FIXAÇÃO DE VASO SANITÁRIO</t>
  </si>
  <si>
    <t>PORCA PARA HASTE SEM FIM 10mm</t>
  </si>
  <si>
    <t>PORCA PARA HASTE SEM FIM 8mm</t>
  </si>
  <si>
    <t>PORTA GRELHA QUADRADA</t>
  </si>
  <si>
    <t>RIPA  APARELHADA *1,5 X 5* CM, EM MACARANDUBA, ANGELIM OU EQUIVALENTE DA REGIAO</t>
  </si>
  <si>
    <t>ROLO DE FITA VEDA ROSCA</t>
  </si>
  <si>
    <t>SARRAFO *2,5 X 10* CM EM PINUS, MISTA OU EQUIVALENTE DA REGIAO - BRUTA</t>
  </si>
  <si>
    <t>TABUA APARELHADA *2,5 X 25* CM, EM MACARANDUBA, ANGELIM OU EQUIVALENTE DA REGIAO C=3,0m</t>
  </si>
  <si>
    <t>TABUA APARELHADA *2,5 X 25* CM, EM MACARANDUBA, ANGELIM OU EQUIVALENTE DA REGIAO C=4,50m</t>
  </si>
  <si>
    <t>TABUA APARELHADA *2,5 X 25* CM, EM MACARANDUBA, ANGELIM OU EQUIVALENTE DA REGIAO C=5,50m</t>
  </si>
  <si>
    <t>TE SANITARIO, PVC, DN 100 X 100 MM, SERIE NORMAL, PARA ESGOTO PREDIAL</t>
  </si>
  <si>
    <t>TE SANITARIO, PVC, DN 100 X 50 MM, SERIE NORMAL, PARA ESGOTO PREDIAL</t>
  </si>
  <si>
    <t>TELHA DE BARRO / CERAMICA, NAO ESMALTADA, TIPO ROMANA, AMERICANA, PORTUGUESA, FRANCESA, COMPRIMENTO DE *41* CM,  RENDIMENTO DE *16* TELHAS/M2</t>
  </si>
  <si>
    <t>TINTA LATEX ACRILICA PREMIUM, COR BRANCO FOSCO</t>
  </si>
  <si>
    <t>TINTA LATEX ACRILICA STANDARD, COR BRANCA</t>
  </si>
  <si>
    <t>TOMADA RJ11, 2 FIOS, CONJUNTO MONTADO PARA EMBUTIR 4" X 2" (PLACA + SUPORTE + MODULO)</t>
  </si>
  <si>
    <t>TUBO / MANGUEIRA PRETA EM POLIETILENO, LINHA PESADA OU REFORCADA, TIPO ESPAGUETE, PARA INJECAO DE CALDA DE CIMENTO, D = 1/2", ESPESSURA 2,0mm</t>
  </si>
  <si>
    <t>VIGA APARELHADA  *6 X 12* CM, EM MACARANDUBA, ANGELIM OU EQUIVALENTE DA REGIAO – 2,50m</t>
  </si>
  <si>
    <t>VIGA APARELHADA  *6 X 12* CM, EM MACARANDUBA, ANGELIM OU EQUIVALENTE DA REGIAO – 3,50m</t>
  </si>
  <si>
    <t>VIGA APARELHADA  *6 X 12* CM, EM MACARANDUBA, ANGELIM OU EQUIVALENTE DA REGIAO –4,0m</t>
  </si>
  <si>
    <t>VIGA APARELHADA  *6 X 12* CM, EM MACARANDUBA, ANGELIM OU EQUIVALENTE DA REGIAO –5,0m</t>
  </si>
  <si>
    <t>VIGA APARELHADA  *6 X 12* CM, EM MACARANDUBA, ANGELIM OU EQUIVALENTE DA REGIAO –5,50m</t>
  </si>
  <si>
    <t>VIGA APARELHADA  *6 X 12* CM, EM MACARANDUBA, ANGELIM OU EQUIVALENTE DA REGIAO –6,50m</t>
  </si>
  <si>
    <t>DATA: 01/07/2022</t>
  </si>
  <si>
    <t>ITEM</t>
  </si>
  <si>
    <t>DESCRIÇÃO</t>
  </si>
  <si>
    <t>QTID.</t>
  </si>
  <si>
    <t>Empresa</t>
  </si>
  <si>
    <t>Média valores licitação</t>
  </si>
  <si>
    <t>SILA E SILVA</t>
  </si>
  <si>
    <t xml:space="preserve">      MULTI          ELÉTRICA</t>
  </si>
  <si>
    <t>ELETRICA BEL</t>
  </si>
  <si>
    <t>CABO DE COBRE, FLEXIVEL, CLASSE 4 OU 5, ISOLACAO EM PVC/A, ANTICHAMA BWF-B, 1 CONDUTOR, 450/750 V, SECAO NOMINAL 1,5 MM2 – Azul</t>
  </si>
  <si>
    <t>METRO</t>
  </si>
  <si>
    <t>CABO DE COBRE, FLEXIVEL, CLASSE 4 OU 5, ISOLACAO EM PVC/A, ANTICHAMA BWF-B, 1 CONDUTOR, 450/750 V, SECAO NOMINAL 1,5 MM2 Verde</t>
  </si>
  <si>
    <t>CABO DE COBRE, FLEXIVEL, CLASSE 4 OU 5, ISOLACAO EM PVC/A, ANTICHAMA BWF-B, 1 CONDUTOR, 450/750 V, SECAO NOMINAL  2,5 MM2 – Vermelho</t>
  </si>
  <si>
    <t>CABO DE COBRE, FLEXIVEL, CLASSE 4 OU 5, ISOLACAO EM PVC/A, ANTICHAMA BWF-B, 1 CONDUTOR, 450/750 V, SECAO NOMINAL 2,5 MM2 – Azul</t>
  </si>
  <si>
    <t>CABO DE COBRE, FLEXIVEL, CLASSE 4 OU 5, ISOLACAO EM PVC/A, ANTICHAMA BWF-B, 1 CONDUTOR, 450/750 V, SECAO NOMINAL  2,5 MM2 – verde</t>
  </si>
  <si>
    <t>CABO DE COBRE, RIGIDO, CLASSE 2, ISOLACAO EM PVC/A, ANTICHAMA BWF-B, 1 CONDUTOR, 450/750 V, SECAO NOMINAL 10 MM2 – Azul</t>
  </si>
  <si>
    <t>CABO FLEX 16MM 750V -AZ</t>
  </si>
  <si>
    <t>CABO FLEX 16MM 750V -PT</t>
  </si>
  <si>
    <t>CHUVEIRO COMUM EM PLASTICO BRANCO,  3 TEMPERATURAS, 5500 W (110/220 V)</t>
  </si>
  <si>
    <t>BRACINHO PARA CHUVEIRO DE 40CM – ALUMÍNIO</t>
  </si>
  <si>
    <t>CONECTOR PARA HASTE GRAMPO TIPO “U” (GTBE-5/8 GRANDE)</t>
  </si>
  <si>
    <t>TOMADA (MÓDULO) 2P+T – 10A</t>
  </si>
  <si>
    <t>TOMADA (MÓDULO) 2P+T – 25A</t>
  </si>
  <si>
    <t>DPS 30KA-127V</t>
  </si>
  <si>
    <t>DISJUNTOR  MONOPOLAR DE 63 A-CURVA C</t>
  </si>
  <si>
    <t>DISJUNTOR MONOPOLAR DE 40A – CURVA C</t>
  </si>
  <si>
    <t>DISJUNTOR MONOPOLAR DE 25A – CURVA C</t>
  </si>
  <si>
    <t>GRAMPO CONECTOR HASTE COBRE TERRA 5/8</t>
  </si>
  <si>
    <t>HASTE COBREADA 5/8 – 2,00MT</t>
  </si>
  <si>
    <t>INTERRUPTOR DE 1 SEÇÃO SIMPLES, (MÓDULO)-10A/250V</t>
  </si>
  <si>
    <t>INTERRUPTOR PARALELO 10A, 250V, (MODULOS)</t>
  </si>
  <si>
    <t>LAMPADA LED 9 W TIPO BULBO – (127/220w)</t>
  </si>
  <si>
    <t>SPOT SIMPLES</t>
  </si>
  <si>
    <t>PLACA CEGA (2 X 4) FURADA PARA CHUVEIRO</t>
  </si>
  <si>
    <t>QUADRO DE DISTRIBUIÇÃO,  EM PVC, DE EMBUTIR, PARA 8 DISJUNTORES</t>
  </si>
  <si>
    <t>ROLDANA PLÁSTICA MÉDIA</t>
  </si>
  <si>
    <t>ANEXO II – PROPOSTA – VALIDADE 60 (SESSENTA) DIAS</t>
  </si>
  <si>
    <t>PREÇO UNITÁRIO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</si>
</sst>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R$-416]\ #,##0.00;[RED]\-[$R$-416]\ #,##0.00"/>
    <numFmt numFmtId="166" formatCode="[$R$-416]\ #,##0.00\ ;\-[$R$-416]\ #,##0.00\ ;[$R$-416]&quot; -&quot;00\ ;@\ "/>
    <numFmt numFmtId="167" formatCode="#,##0.00\ ;#,##0.00\ ;\-#\ ;@\ "/>
    <numFmt numFmtId="168" formatCode="0.00"/>
    <numFmt numFmtId="169" formatCode="#,##0.00\ ;\(#,##0.00\);\-#\ ;@\ "/>
    <numFmt numFmtId="170" formatCode="#,##0.00"/>
    <numFmt numFmtId="171" formatCode="#,##0.000"/>
    <numFmt numFmtId="172" formatCode="#,##0.0000"/>
    <numFmt numFmtId="173" formatCode="hh\:mm\:ss"/>
    <numFmt numFmtId="174" formatCode="d/m/yy"/>
    <numFmt numFmtId="175" formatCode="000000"/>
    <numFmt numFmtId="176" formatCode="00"/>
    <numFmt numFmtId="177" formatCode="[$R$-416]\ #,##0.00;[RED][$R$-416]\ #,##0.00"/>
    <numFmt numFmtId="178" formatCode="[$R$-416]\ #,##0.00"/>
  </numFmts>
  <fonts count="43">
    <font>
      <sz val="11"/>
      <color indexed="8"/>
      <name val="Calibri1"/>
      <family val="0"/>
    </font>
    <font>
      <sz val="10"/>
      <name val="Arial"/>
      <family val="0"/>
    </font>
    <font>
      <b/>
      <sz val="10"/>
      <color indexed="8"/>
      <name val="Calibri1"/>
      <family val="0"/>
    </font>
    <font>
      <sz val="10"/>
      <color indexed="9"/>
      <name val="Calibri1"/>
      <family val="0"/>
    </font>
    <font>
      <sz val="10"/>
      <color indexed="10"/>
      <name val="Calibri1"/>
      <family val="0"/>
    </font>
    <font>
      <b/>
      <sz val="10"/>
      <color indexed="9"/>
      <name val="Calibri1"/>
      <family val="0"/>
    </font>
    <font>
      <i/>
      <sz val="10"/>
      <color indexed="23"/>
      <name val="Calibri1"/>
      <family val="0"/>
    </font>
    <font>
      <sz val="10"/>
      <color indexed="17"/>
      <name val="Calibri1"/>
      <family val="0"/>
    </font>
    <font>
      <b/>
      <i/>
      <sz val="16"/>
      <color indexed="8"/>
      <name val="Calibri1"/>
      <family val="0"/>
    </font>
    <font>
      <sz val="12"/>
      <color indexed="8"/>
      <name val="Calibri1"/>
      <family val="0"/>
    </font>
    <font>
      <u val="single"/>
      <sz val="10"/>
      <color indexed="12"/>
      <name val="Calibri1"/>
      <family val="0"/>
    </font>
    <font>
      <sz val="10"/>
      <color indexed="60"/>
      <name val="Calibri1"/>
      <family val="0"/>
    </font>
    <font>
      <sz val="10"/>
      <color indexed="63"/>
      <name val="Calibri1"/>
      <family val="0"/>
    </font>
    <font>
      <b/>
      <i/>
      <u val="single"/>
      <sz val="11"/>
      <color indexed="8"/>
      <name val="Calibri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2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24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1"/>
      <family val="0"/>
    </font>
    <font>
      <sz val="11"/>
      <color indexed="11"/>
      <name val="Calibri1"/>
      <family val="0"/>
    </font>
    <font>
      <sz val="10"/>
      <color indexed="8"/>
      <name val="Calibri1"/>
      <family val="0"/>
    </font>
    <font>
      <b/>
      <sz val="12"/>
      <color indexed="8"/>
      <name val="Calibri1"/>
      <family val="0"/>
    </font>
    <font>
      <b/>
      <sz val="9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5"/>
      <color indexed="8"/>
      <name val="Calibri1"/>
      <family val="0"/>
    </font>
    <font>
      <sz val="11"/>
      <color indexed="24"/>
      <name val="Calibri1"/>
      <family val="0"/>
    </font>
    <font>
      <sz val="10"/>
      <color indexed="24"/>
      <name val="Calibri1"/>
      <family val="0"/>
    </font>
    <font>
      <b/>
      <sz val="11"/>
      <color indexed="24"/>
      <name val="Calibri1"/>
      <family val="0"/>
    </font>
    <font>
      <b/>
      <sz val="11"/>
      <color indexed="10"/>
      <name val="Calibri1"/>
      <family val="0"/>
    </font>
    <font>
      <b/>
      <sz val="10"/>
      <color indexed="10"/>
      <name val="Calibri1"/>
      <family val="0"/>
    </font>
    <font>
      <b/>
      <i/>
      <sz val="11"/>
      <color indexed="8"/>
      <name val="Calibri1"/>
      <family val="0"/>
    </font>
    <font>
      <sz val="11"/>
      <color indexed="11"/>
      <name val="Calibri"/>
      <family val="2"/>
    </font>
    <font>
      <sz val="11"/>
      <color indexed="14"/>
      <name val="Calibri"/>
      <family val="2"/>
    </font>
    <font>
      <sz val="11"/>
      <color indexed="40"/>
      <name val="Calibri"/>
      <family val="2"/>
    </font>
    <font>
      <sz val="11"/>
      <color indexed="57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6" fillId="0" borderId="0" applyBorder="0" applyProtection="0">
      <alignment/>
    </xf>
    <xf numFmtId="41" fontId="1" fillId="0" borderId="0" applyFill="0" applyBorder="0" applyAlignment="0" applyProtection="0"/>
    <xf numFmtId="166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/>
    </xf>
    <xf numFmtId="164" fontId="3" fillId="2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4" fillId="5" borderId="0" applyNumberFormat="0" applyBorder="0" applyProtection="0">
      <alignment/>
    </xf>
    <xf numFmtId="164" fontId="5" fillId="6" borderId="0" applyNumberFormat="0" applyBorder="0" applyProtection="0">
      <alignment/>
    </xf>
    <xf numFmtId="164" fontId="6" fillId="0" borderId="0" applyNumberFormat="0" applyBorder="0" applyProtection="0">
      <alignment/>
    </xf>
    <xf numFmtId="164" fontId="7" fillId="7" borderId="0" applyNumberFormat="0" applyBorder="0" applyProtection="0">
      <alignment/>
    </xf>
    <xf numFmtId="164" fontId="8" fillId="0" borderId="0" applyNumberFormat="0" applyBorder="0" applyProtection="0">
      <alignment horizontal="center"/>
    </xf>
    <xf numFmtId="164" fontId="8" fillId="0" borderId="0" applyNumberFormat="0" applyBorder="0" applyProtection="0">
      <alignment horizontal="center" textRotation="90"/>
    </xf>
    <xf numFmtId="164" fontId="9" fillId="0" borderId="0" applyNumberFormat="0" applyBorder="0" applyProtection="0">
      <alignment/>
    </xf>
    <xf numFmtId="164" fontId="10" fillId="0" borderId="0" applyNumberFormat="0" applyBorder="0" applyProtection="0">
      <alignment/>
    </xf>
    <xf numFmtId="164" fontId="11" fillId="8" borderId="0" applyNumberFormat="0" applyBorder="0" applyProtection="0">
      <alignment/>
    </xf>
    <xf numFmtId="164" fontId="0" fillId="0" borderId="0" applyNumberFormat="0" applyBorder="0" applyProtection="0">
      <alignment/>
    </xf>
    <xf numFmtId="164" fontId="12" fillId="8" borderId="1" applyNumberFormat="0" applyProtection="0">
      <alignment/>
    </xf>
    <xf numFmtId="164" fontId="13" fillId="0" borderId="0" applyNumberFormat="0" applyBorder="0" applyProtection="0">
      <alignment/>
    </xf>
    <xf numFmtId="165" fontId="13" fillId="0" borderId="0" applyBorder="0" applyProtection="0">
      <alignment/>
    </xf>
    <xf numFmtId="164" fontId="0" fillId="0" borderId="0" applyNumberFormat="0" applyBorder="0" applyProtection="0">
      <alignment/>
    </xf>
    <xf numFmtId="164" fontId="0" fillId="0" borderId="0" applyNumberFormat="0" applyBorder="0" applyProtection="0">
      <alignment/>
    </xf>
    <xf numFmtId="164" fontId="4" fillId="0" borderId="0" applyNumberFormat="0" applyBorder="0" applyProtection="0">
      <alignment/>
    </xf>
    <xf numFmtId="167" fontId="0" fillId="0" borderId="0" applyBorder="0" applyProtection="0">
      <alignment/>
    </xf>
    <xf numFmtId="169" fontId="0" fillId="0" borderId="0" applyBorder="0" applyProtection="0">
      <alignment/>
    </xf>
    <xf numFmtId="164" fontId="20" fillId="0" borderId="0" applyNumberFormat="0" applyBorder="0" applyProtection="0">
      <alignment/>
    </xf>
  </cellStyleXfs>
  <cellXfs count="368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9" borderId="0" xfId="0" applyFont="1" applyFill="1" applyAlignment="1" applyProtection="1">
      <alignment horizontal="left" vertical="center" wrapText="1"/>
      <protection/>
    </xf>
    <xf numFmtId="164" fontId="14" fillId="9" borderId="0" xfId="0" applyFont="1" applyFill="1" applyAlignment="1" applyProtection="1">
      <alignment horizontal="center" vertical="center"/>
      <protection/>
    </xf>
    <xf numFmtId="164" fontId="14" fillId="9" borderId="0" xfId="0" applyFont="1" applyFill="1" applyAlignment="1" applyProtection="1">
      <alignment vertical="center"/>
      <protection/>
    </xf>
    <xf numFmtId="166" fontId="14" fillId="9" borderId="0" xfId="17" applyFont="1" applyFill="1" applyBorder="1" applyAlignment="1" applyProtection="1">
      <alignment vertical="center"/>
      <protection/>
    </xf>
    <xf numFmtId="167" fontId="15" fillId="9" borderId="0" xfId="0" applyNumberFormat="1" applyFont="1" applyFill="1" applyAlignment="1" applyProtection="1">
      <alignment vertical="center"/>
      <protection/>
    </xf>
    <xf numFmtId="164" fontId="15" fillId="9" borderId="0" xfId="0" applyFont="1" applyFill="1" applyAlignment="1" applyProtection="1">
      <alignment horizontal="center" vertical="center"/>
      <protection/>
    </xf>
    <xf numFmtId="165" fontId="15" fillId="9" borderId="0" xfId="0" applyNumberFormat="1" applyFont="1" applyFill="1" applyAlignment="1" applyProtection="1">
      <alignment horizontal="center" vertical="center"/>
      <protection/>
    </xf>
    <xf numFmtId="164" fontId="15" fillId="4" borderId="2" xfId="0" applyFont="1" applyFill="1" applyBorder="1" applyAlignment="1" applyProtection="1">
      <alignment horizontal="left" vertical="center"/>
      <protection/>
    </xf>
    <xf numFmtId="164" fontId="15" fillId="4" borderId="2" xfId="0" applyFont="1" applyFill="1" applyBorder="1" applyAlignment="1" applyProtection="1">
      <alignment horizontal="center" vertical="center"/>
      <protection/>
    </xf>
    <xf numFmtId="168" fontId="15" fillId="4" borderId="2" xfId="0" applyNumberFormat="1" applyFont="1" applyFill="1" applyBorder="1" applyAlignment="1" applyProtection="1">
      <alignment horizontal="center" vertical="center" wrapText="1"/>
      <protection/>
    </xf>
    <xf numFmtId="165" fontId="14" fillId="9" borderId="0" xfId="0" applyNumberFormat="1" applyFont="1" applyFill="1" applyAlignment="1" applyProtection="1">
      <alignment vertical="center"/>
      <protection/>
    </xf>
    <xf numFmtId="168" fontId="14" fillId="0" borderId="2" xfId="0" applyNumberFormat="1" applyFont="1" applyBorder="1" applyAlignment="1">
      <alignment horizontal="left"/>
    </xf>
    <xf numFmtId="164" fontId="14" fillId="9" borderId="2" xfId="0" applyFont="1" applyFill="1" applyBorder="1" applyAlignment="1" applyProtection="1">
      <alignment horizontal="center" vertical="center"/>
      <protection/>
    </xf>
    <xf numFmtId="168" fontId="14" fillId="0" borderId="2" xfId="15" applyNumberFormat="1" applyFont="1" applyFill="1" applyBorder="1" applyAlignment="1" applyProtection="1">
      <alignment horizontal="center" vertical="center"/>
      <protection locked="0"/>
    </xf>
    <xf numFmtId="170" fontId="14" fillId="9" borderId="0" xfId="0" applyNumberFormat="1" applyFont="1" applyFill="1" applyAlignment="1" applyProtection="1">
      <alignment horizontal="center" vertical="center"/>
      <protection/>
    </xf>
    <xf numFmtId="166" fontId="14" fillId="9" borderId="0" xfId="17" applyFont="1" applyFill="1" applyBorder="1" applyAlignment="1" applyProtection="1">
      <alignment horizontal="center" vertical="center"/>
      <protection/>
    </xf>
    <xf numFmtId="167" fontId="14" fillId="9" borderId="0" xfId="40" applyFont="1" applyFill="1" applyBorder="1" applyAlignment="1" applyProtection="1">
      <alignment horizontal="center" vertical="center"/>
      <protection/>
    </xf>
    <xf numFmtId="164" fontId="14" fillId="9" borderId="2" xfId="0" applyFont="1" applyFill="1" applyBorder="1" applyAlignment="1" applyProtection="1">
      <alignment horizontal="left" vertical="center" wrapText="1"/>
      <protection/>
    </xf>
    <xf numFmtId="170" fontId="14" fillId="9" borderId="2" xfId="0" applyNumberFormat="1" applyFont="1" applyFill="1" applyBorder="1" applyAlignment="1" applyProtection="1">
      <alignment horizontal="center" vertical="center"/>
      <protection/>
    </xf>
    <xf numFmtId="168" fontId="14" fillId="9" borderId="0" xfId="0" applyNumberFormat="1" applyFont="1" applyFill="1" applyAlignment="1" applyProtection="1">
      <alignment horizontal="center" vertical="center"/>
      <protection/>
    </xf>
    <xf numFmtId="165" fontId="14" fillId="9" borderId="0" xfId="0" applyNumberFormat="1" applyFont="1" applyFill="1" applyAlignment="1" applyProtection="1">
      <alignment horizontal="left" vertical="center"/>
      <protection/>
    </xf>
    <xf numFmtId="164" fontId="14" fillId="0" borderId="2" xfId="0" applyFont="1" applyBorder="1" applyAlignment="1">
      <alignment horizontal="left"/>
    </xf>
    <xf numFmtId="164" fontId="14" fillId="0" borderId="2" xfId="0" applyFont="1" applyBorder="1" applyAlignment="1">
      <alignment horizontal="center"/>
    </xf>
    <xf numFmtId="170" fontId="14" fillId="0" borderId="2" xfId="0" applyNumberFormat="1" applyFont="1" applyBorder="1" applyAlignment="1">
      <alignment horizontal="center"/>
    </xf>
    <xf numFmtId="164" fontId="14" fillId="9" borderId="2" xfId="0" applyFont="1" applyFill="1" applyBorder="1" applyAlignment="1" applyProtection="1">
      <alignment horizontal="center" vertical="center" wrapText="1"/>
      <protection/>
    </xf>
    <xf numFmtId="170" fontId="14" fillId="9" borderId="2" xfId="0" applyNumberFormat="1" applyFont="1" applyFill="1" applyBorder="1" applyAlignment="1" applyProtection="1">
      <alignment horizontal="center" vertical="center" wrapText="1"/>
      <protection/>
    </xf>
    <xf numFmtId="168" fontId="14" fillId="9" borderId="2" xfId="0" applyNumberFormat="1" applyFont="1" applyFill="1" applyBorder="1" applyAlignment="1" applyProtection="1">
      <alignment horizontal="center" vertical="center"/>
      <protection/>
    </xf>
    <xf numFmtId="164" fontId="17" fillId="0" borderId="0" xfId="0" applyFont="1" applyAlignment="1">
      <alignment/>
    </xf>
    <xf numFmtId="164" fontId="14" fillId="9" borderId="2" xfId="0" applyFont="1" applyFill="1" applyBorder="1" applyAlignment="1">
      <alignment horizontal="left"/>
    </xf>
    <xf numFmtId="165" fontId="17" fillId="9" borderId="0" xfId="0" applyNumberFormat="1" applyFont="1" applyFill="1" applyAlignment="1" applyProtection="1">
      <alignment vertical="center"/>
      <protection/>
    </xf>
    <xf numFmtId="166" fontId="17" fillId="9" borderId="0" xfId="17" applyFont="1" applyFill="1" applyBorder="1" applyAlignment="1" applyProtection="1">
      <alignment vertical="center"/>
      <protection/>
    </xf>
    <xf numFmtId="164" fontId="17" fillId="9" borderId="0" xfId="0" applyFont="1" applyFill="1" applyAlignment="1" applyProtection="1">
      <alignment vertical="center"/>
      <protection/>
    </xf>
    <xf numFmtId="164" fontId="14" fillId="0" borderId="2" xfId="0" applyFont="1" applyBorder="1" applyAlignment="1" applyProtection="1">
      <alignment horizontal="center"/>
      <protection/>
    </xf>
    <xf numFmtId="170" fontId="14" fillId="0" borderId="2" xfId="0" applyNumberFormat="1" applyFont="1" applyBorder="1" applyAlignment="1" applyProtection="1">
      <alignment horizontal="center"/>
      <protection/>
    </xf>
    <xf numFmtId="168" fontId="14" fillId="0" borderId="2" xfId="0" applyNumberFormat="1" applyFont="1" applyBorder="1" applyAlignment="1">
      <alignment horizontal="left" vertical="center"/>
    </xf>
    <xf numFmtId="171" fontId="14" fillId="0" borderId="2" xfId="0" applyNumberFormat="1" applyFont="1" applyBorder="1" applyAlignment="1" applyProtection="1">
      <alignment horizontal="center"/>
      <protection/>
    </xf>
    <xf numFmtId="164" fontId="14" fillId="0" borderId="2" xfId="0" applyFont="1" applyBorder="1" applyAlignment="1">
      <alignment horizontal="left" wrapText="1"/>
    </xf>
    <xf numFmtId="164" fontId="14" fillId="9" borderId="0" xfId="33" applyNumberFormat="1" applyFont="1" applyFill="1" applyBorder="1" applyAlignment="1" applyProtection="1">
      <alignment vertical="center" wrapText="1"/>
      <protection/>
    </xf>
    <xf numFmtId="164" fontId="14" fillId="9" borderId="0" xfId="33" applyNumberFormat="1" applyFont="1" applyFill="1" applyBorder="1" applyAlignment="1" applyProtection="1">
      <alignment horizontal="center" vertical="center"/>
      <protection/>
    </xf>
    <xf numFmtId="169" fontId="14" fillId="9" borderId="0" xfId="41" applyFont="1" applyFill="1" applyBorder="1" applyAlignment="1" applyProtection="1">
      <alignment vertical="center"/>
      <protection/>
    </xf>
    <xf numFmtId="171" fontId="14" fillId="0" borderId="2" xfId="0" applyNumberFormat="1" applyFont="1" applyBorder="1" applyAlignment="1">
      <alignment horizontal="center"/>
    </xf>
    <xf numFmtId="165" fontId="18" fillId="9" borderId="0" xfId="0" applyNumberFormat="1" applyFont="1" applyFill="1" applyAlignment="1" applyProtection="1">
      <alignment vertical="center"/>
      <protection/>
    </xf>
    <xf numFmtId="166" fontId="18" fillId="9" borderId="0" xfId="17" applyFont="1" applyFill="1" applyBorder="1" applyAlignment="1" applyProtection="1">
      <alignment vertical="center"/>
      <protection/>
    </xf>
    <xf numFmtId="164" fontId="18" fillId="9" borderId="0" xfId="0" applyFont="1" applyFill="1" applyAlignment="1" applyProtection="1">
      <alignment vertical="center"/>
      <protection/>
    </xf>
    <xf numFmtId="168" fontId="14" fillId="9" borderId="0" xfId="0" applyNumberFormat="1" applyFont="1" applyFill="1" applyAlignment="1" applyProtection="1">
      <alignment vertical="center"/>
      <protection/>
    </xf>
    <xf numFmtId="164" fontId="14" fillId="0" borderId="2" xfId="0" applyFont="1" applyBorder="1" applyAlignment="1" applyProtection="1">
      <alignment horizontal="left" wrapText="1"/>
      <protection/>
    </xf>
    <xf numFmtId="164" fontId="19" fillId="0" borderId="2" xfId="0" applyFont="1" applyBorder="1" applyAlignment="1" applyProtection="1">
      <alignment horizontal="center"/>
      <protection/>
    </xf>
    <xf numFmtId="171" fontId="19" fillId="0" borderId="2" xfId="0" applyNumberFormat="1" applyFont="1" applyBorder="1" applyAlignment="1" applyProtection="1">
      <alignment horizontal="center"/>
      <protection/>
    </xf>
    <xf numFmtId="168" fontId="14" fillId="9" borderId="0" xfId="0" applyNumberFormat="1" applyFont="1" applyFill="1" applyAlignment="1" applyProtection="1">
      <alignment vertical="center" wrapText="1"/>
      <protection/>
    </xf>
    <xf numFmtId="166" fontId="14" fillId="9" borderId="0" xfId="17" applyFont="1" applyFill="1" applyBorder="1" applyAlignment="1" applyProtection="1">
      <alignment vertical="center" wrapText="1"/>
      <protection/>
    </xf>
    <xf numFmtId="164" fontId="14" fillId="9" borderId="0" xfId="0" applyFont="1" applyFill="1" applyAlignment="1" applyProtection="1">
      <alignment vertical="center" wrapText="1"/>
      <protection/>
    </xf>
    <xf numFmtId="164" fontId="14" fillId="0" borderId="2" xfId="0" applyFont="1" applyBorder="1" applyAlignment="1">
      <alignment horizontal="left" vertical="center"/>
    </xf>
    <xf numFmtId="164" fontId="14" fillId="0" borderId="2" xfId="0" applyFont="1" applyBorder="1" applyAlignment="1">
      <alignment horizontal="left" vertical="center" wrapText="1"/>
    </xf>
    <xf numFmtId="168" fontId="14" fillId="0" borderId="2" xfId="42" applyNumberFormat="1" applyFont="1" applyFill="1" applyBorder="1" applyAlignment="1" applyProtection="1">
      <alignment horizontal="center"/>
      <protection/>
    </xf>
    <xf numFmtId="164" fontId="14" fillId="9" borderId="0" xfId="0" applyFont="1" applyFill="1" applyAlignment="1" applyProtection="1">
      <alignment horizontal="right" vertical="center"/>
      <protection/>
    </xf>
    <xf numFmtId="164" fontId="19" fillId="0" borderId="2" xfId="0" applyFont="1" applyBorder="1" applyAlignment="1">
      <alignment horizontal="center"/>
    </xf>
    <xf numFmtId="164" fontId="14" fillId="9" borderId="3" xfId="0" applyFont="1" applyFill="1" applyBorder="1" applyAlignment="1" applyProtection="1">
      <alignment horizontal="left" vertical="center" wrapText="1"/>
      <protection/>
    </xf>
    <xf numFmtId="170" fontId="19" fillId="9" borderId="2" xfId="0" applyNumberFormat="1" applyFont="1" applyFill="1" applyBorder="1" applyAlignment="1" applyProtection="1">
      <alignment horizontal="center" vertical="center"/>
      <protection/>
    </xf>
    <xf numFmtId="164" fontId="18" fillId="9" borderId="2" xfId="0" applyFont="1" applyFill="1" applyBorder="1" applyAlignment="1" applyProtection="1">
      <alignment horizontal="left" vertical="center" wrapText="1"/>
      <protection/>
    </xf>
    <xf numFmtId="164" fontId="18" fillId="9" borderId="2" xfId="0" applyFont="1" applyFill="1" applyBorder="1" applyAlignment="1" applyProtection="1">
      <alignment horizontal="center" vertical="center"/>
      <protection/>
    </xf>
    <xf numFmtId="164" fontId="19" fillId="0" borderId="2" xfId="42" applyNumberFormat="1" applyFont="1" applyFill="1" applyBorder="1" applyAlignment="1" applyProtection="1">
      <alignment horizontal="center" vertical="center"/>
      <protection/>
    </xf>
    <xf numFmtId="168" fontId="19" fillId="0" borderId="2" xfId="42" applyNumberFormat="1" applyFont="1" applyFill="1" applyBorder="1" applyAlignment="1" applyProtection="1">
      <alignment horizontal="center" vertical="center"/>
      <protection/>
    </xf>
    <xf numFmtId="170" fontId="19" fillId="0" borderId="2" xfId="0" applyNumberFormat="1" applyFont="1" applyBorder="1" applyAlignment="1">
      <alignment horizontal="center"/>
    </xf>
    <xf numFmtId="164" fontId="14" fillId="0" borderId="2" xfId="0" applyFont="1" applyBorder="1" applyAlignment="1">
      <alignment horizontal="center" vertical="top" wrapText="1"/>
    </xf>
    <xf numFmtId="170" fontId="14" fillId="0" borderId="2" xfId="0" applyNumberFormat="1" applyFont="1" applyBorder="1" applyAlignment="1">
      <alignment horizontal="center" vertical="top" wrapText="1"/>
    </xf>
    <xf numFmtId="164" fontId="19" fillId="9" borderId="2" xfId="0" applyFont="1" applyFill="1" applyBorder="1" applyAlignment="1" applyProtection="1">
      <alignment horizontal="center" vertical="center"/>
      <protection/>
    </xf>
    <xf numFmtId="164" fontId="14" fillId="0" borderId="0" xfId="0" applyFont="1" applyAlignment="1">
      <alignment wrapText="1"/>
    </xf>
    <xf numFmtId="164" fontId="14" fillId="0" borderId="2" xfId="0" applyFont="1" applyBorder="1" applyAlignment="1">
      <alignment horizontal="center" wrapText="1"/>
    </xf>
    <xf numFmtId="170" fontId="14" fillId="0" borderId="2" xfId="0" applyNumberFormat="1" applyFont="1" applyBorder="1" applyAlignment="1">
      <alignment horizontal="center" wrapText="1"/>
    </xf>
    <xf numFmtId="164" fontId="14" fillId="0" borderId="2" xfId="42" applyNumberFormat="1" applyFont="1" applyFill="1" applyBorder="1" applyAlignment="1" applyProtection="1">
      <alignment horizontal="left" vertical="center" wrapText="1"/>
      <protection/>
    </xf>
    <xf numFmtId="164" fontId="14" fillId="0" borderId="2" xfId="42" applyNumberFormat="1" applyFont="1" applyFill="1" applyBorder="1" applyAlignment="1" applyProtection="1">
      <alignment horizontal="center"/>
      <protection/>
    </xf>
    <xf numFmtId="164" fontId="14" fillId="0" borderId="2" xfId="0" applyFont="1" applyBorder="1" applyAlignment="1">
      <alignment horizontal="left" vertical="top"/>
    </xf>
    <xf numFmtId="168" fontId="19" fillId="0" borderId="2" xfId="42" applyNumberFormat="1" applyFont="1" applyFill="1" applyBorder="1" applyAlignment="1" applyProtection="1">
      <alignment horizontal="center"/>
      <protection/>
    </xf>
    <xf numFmtId="164" fontId="19" fillId="9" borderId="2" xfId="0" applyFont="1" applyFill="1" applyBorder="1" applyAlignment="1" applyProtection="1">
      <alignment horizontal="center" vertical="center" wrapText="1"/>
      <protection/>
    </xf>
    <xf numFmtId="170" fontId="19" fillId="9" borderId="2" xfId="0" applyNumberFormat="1" applyFont="1" applyFill="1" applyBorder="1" applyAlignment="1" applyProtection="1">
      <alignment horizontal="center" vertical="center" wrapText="1"/>
      <protection/>
    </xf>
    <xf numFmtId="164" fontId="14" fillId="9" borderId="2" xfId="0" applyFont="1" applyFill="1" applyBorder="1" applyAlignment="1" applyProtection="1">
      <alignment horizontal="left" vertical="center"/>
      <protection/>
    </xf>
    <xf numFmtId="164" fontId="19" fillId="0" borderId="2" xfId="0" applyFont="1" applyBorder="1" applyAlignment="1">
      <alignment horizontal="left" vertical="top" wrapText="1"/>
    </xf>
    <xf numFmtId="164" fontId="19" fillId="9" borderId="2" xfId="0" applyFont="1" applyFill="1" applyBorder="1" applyAlignment="1" applyProtection="1">
      <alignment horizontal="left" vertical="center" wrapText="1"/>
      <protection/>
    </xf>
    <xf numFmtId="164" fontId="19" fillId="9" borderId="3" xfId="0" applyFont="1" applyFill="1" applyBorder="1" applyAlignment="1" applyProtection="1">
      <alignment horizontal="left" vertical="center" wrapText="1"/>
      <protection/>
    </xf>
    <xf numFmtId="164" fontId="19" fillId="0" borderId="2" xfId="0" applyFont="1" applyBorder="1" applyAlignment="1">
      <alignment horizontal="left"/>
    </xf>
    <xf numFmtId="164" fontId="19" fillId="0" borderId="2" xfId="0" applyFont="1" applyBorder="1" applyAlignment="1" applyProtection="1">
      <alignment horizontal="left" wrapText="1"/>
      <protection/>
    </xf>
    <xf numFmtId="164" fontId="19" fillId="0" borderId="3" xfId="0" applyFont="1" applyBorder="1" applyAlignment="1" applyProtection="1">
      <alignment horizontal="center"/>
      <protection/>
    </xf>
    <xf numFmtId="170" fontId="19" fillId="0" borderId="2" xfId="0" applyNumberFormat="1" applyFont="1" applyBorder="1" applyAlignment="1" applyProtection="1">
      <alignment horizontal="center"/>
      <protection/>
    </xf>
    <xf numFmtId="170" fontId="19" fillId="0" borderId="4" xfId="0" applyNumberFormat="1" applyFont="1" applyBorder="1" applyAlignment="1">
      <alignment horizontal="center"/>
    </xf>
    <xf numFmtId="168" fontId="19" fillId="0" borderId="2" xfId="0" applyNumberFormat="1" applyFont="1" applyBorder="1" applyAlignment="1">
      <alignment horizontal="left" vertical="center"/>
    </xf>
    <xf numFmtId="168" fontId="19" fillId="0" borderId="2" xfId="15" applyNumberFormat="1" applyFont="1" applyFill="1" applyBorder="1" applyAlignment="1" applyProtection="1">
      <alignment horizontal="center" vertical="center"/>
      <protection locked="0"/>
    </xf>
    <xf numFmtId="164" fontId="19" fillId="0" borderId="5" xfId="0" applyFont="1" applyBorder="1" applyAlignment="1">
      <alignment horizontal="left" vertical="center"/>
    </xf>
    <xf numFmtId="164" fontId="19" fillId="0" borderId="2" xfId="0" applyFont="1" applyBorder="1" applyAlignment="1">
      <alignment horizontal="center" vertical="top"/>
    </xf>
    <xf numFmtId="172" fontId="19" fillId="9" borderId="2" xfId="0" applyNumberFormat="1" applyFont="1" applyFill="1" applyBorder="1" applyAlignment="1" applyProtection="1">
      <alignment horizontal="center" vertical="center"/>
      <protection/>
    </xf>
    <xf numFmtId="164" fontId="19" fillId="0" borderId="2" xfId="0" applyFont="1" applyBorder="1" applyAlignment="1">
      <alignment horizontal="left" vertical="center"/>
    </xf>
    <xf numFmtId="164" fontId="19" fillId="0" borderId="2" xfId="0" applyFont="1" applyBorder="1" applyAlignment="1" applyProtection="1">
      <alignment horizontal="left"/>
      <protection/>
    </xf>
    <xf numFmtId="164" fontId="19" fillId="0" borderId="2" xfId="0" applyFont="1" applyBorder="1" applyAlignment="1">
      <alignment horizontal="left" wrapText="1"/>
    </xf>
    <xf numFmtId="168" fontId="14" fillId="0" borderId="2" xfId="0" applyNumberFormat="1" applyFont="1" applyBorder="1" applyAlignment="1">
      <alignment horizontal="center"/>
    </xf>
    <xf numFmtId="164" fontId="19" fillId="0" borderId="4" xfId="0" applyFont="1" applyBorder="1" applyAlignment="1">
      <alignment horizontal="left"/>
    </xf>
    <xf numFmtId="164" fontId="19" fillId="9" borderId="2" xfId="0" applyFont="1" applyFill="1" applyBorder="1" applyAlignment="1" applyProtection="1">
      <alignment horizontal="left" vertical="center"/>
      <protection/>
    </xf>
    <xf numFmtId="164" fontId="19" fillId="0" borderId="2" xfId="0" applyFont="1" applyBorder="1" applyAlignment="1">
      <alignment horizontal="center" vertical="center" wrapText="1"/>
    </xf>
    <xf numFmtId="168" fontId="14" fillId="9" borderId="2" xfId="0" applyNumberFormat="1" applyFont="1" applyFill="1" applyBorder="1" applyAlignment="1" applyProtection="1">
      <alignment horizontal="center" vertical="center" wrapText="1"/>
      <protection/>
    </xf>
    <xf numFmtId="164" fontId="19" fillId="0" borderId="2" xfId="0" applyFont="1" applyBorder="1" applyAlignment="1">
      <alignment horizontal="left" vertical="center" wrapText="1"/>
    </xf>
    <xf numFmtId="168" fontId="19" fillId="9" borderId="2" xfId="0" applyNumberFormat="1" applyFont="1" applyFill="1" applyBorder="1" applyAlignment="1" applyProtection="1">
      <alignment horizontal="center" vertical="center"/>
      <protection/>
    </xf>
    <xf numFmtId="173" fontId="19" fillId="0" borderId="2" xfId="0" applyNumberFormat="1" applyFont="1" applyBorder="1" applyAlignment="1">
      <alignment horizontal="left"/>
    </xf>
    <xf numFmtId="164" fontId="14" fillId="0" borderId="4" xfId="0" applyFont="1" applyBorder="1" applyAlignment="1">
      <alignment horizontal="left" vertical="center" wrapText="1"/>
    </xf>
    <xf numFmtId="164" fontId="14" fillId="0" borderId="4" xfId="0" applyFont="1" applyBorder="1" applyAlignment="1">
      <alignment horizontal="center"/>
    </xf>
    <xf numFmtId="168" fontId="14" fillId="0" borderId="4" xfId="42" applyNumberFormat="1" applyFont="1" applyFill="1" applyBorder="1" applyAlignment="1" applyProtection="1">
      <alignment horizontal="center"/>
      <protection/>
    </xf>
    <xf numFmtId="164" fontId="14" fillId="9" borderId="2" xfId="0" applyFont="1" applyFill="1" applyBorder="1" applyAlignment="1">
      <alignment horizontal="left" vertical="center"/>
    </xf>
    <xf numFmtId="170" fontId="19" fillId="9" borderId="2" xfId="0" applyNumberFormat="1" applyFont="1" applyFill="1" applyBorder="1" applyAlignment="1">
      <alignment horizontal="center" vertical="center"/>
    </xf>
    <xf numFmtId="164" fontId="18" fillId="0" borderId="2" xfId="0" applyFont="1" applyBorder="1" applyAlignment="1">
      <alignment horizontal="left" wrapText="1"/>
    </xf>
    <xf numFmtId="164" fontId="14" fillId="9" borderId="6" xfId="0" applyFont="1" applyFill="1" applyBorder="1" applyAlignment="1" applyProtection="1">
      <alignment horizontal="left" vertical="center" wrapText="1"/>
      <protection/>
    </xf>
    <xf numFmtId="164" fontId="19" fillId="9" borderId="0" xfId="0" applyFont="1" applyFill="1" applyAlignment="1" applyProtection="1">
      <alignment horizontal="left" vertical="center" wrapText="1"/>
      <protection/>
    </xf>
    <xf numFmtId="164" fontId="19" fillId="9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5" fontId="21" fillId="0" borderId="0" xfId="0" applyNumberFormat="1" applyFont="1" applyFill="1" applyAlignment="1" applyProtection="1">
      <alignment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5" fontId="21" fillId="0" borderId="0" xfId="0" applyNumberFormat="1" applyFont="1" applyAlignment="1" applyProtection="1">
      <alignment horizontal="center" vertical="center"/>
      <protection/>
    </xf>
    <xf numFmtId="174" fontId="21" fillId="0" borderId="0" xfId="0" applyNumberFormat="1" applyFont="1" applyFill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21" fillId="0" borderId="0" xfId="0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Fill="1" applyBorder="1" applyAlignment="1">
      <alignment/>
    </xf>
    <xf numFmtId="165" fontId="21" fillId="0" borderId="0" xfId="0" applyNumberFormat="1" applyFont="1" applyAlignment="1" applyProtection="1">
      <alignment horizontal="center"/>
      <protection/>
    </xf>
    <xf numFmtId="174" fontId="21" fillId="0" borderId="0" xfId="0" applyNumberFormat="1" applyFont="1" applyAlignment="1" applyProtection="1">
      <alignment horizontal="left" vertical="center"/>
      <protection/>
    </xf>
    <xf numFmtId="164" fontId="0" fillId="0" borderId="7" xfId="0" applyBorder="1" applyAlignment="1" applyProtection="1">
      <alignment horizontal="center" vertical="center"/>
      <protection/>
    </xf>
    <xf numFmtId="175" fontId="21" fillId="0" borderId="7" xfId="0" applyNumberFormat="1" applyFont="1" applyFill="1" applyBorder="1" applyAlignment="1" applyProtection="1">
      <alignment horizontal="center" vertical="center" wrapText="1"/>
      <protection/>
    </xf>
    <xf numFmtId="164" fontId="21" fillId="4" borderId="2" xfId="0" applyFont="1" applyFill="1" applyBorder="1" applyAlignment="1" applyProtection="1">
      <alignment horizontal="center" vertical="center" wrapText="1"/>
      <protection/>
    </xf>
    <xf numFmtId="164" fontId="21" fillId="4" borderId="2" xfId="0" applyFont="1" applyFill="1" applyBorder="1" applyAlignment="1" applyProtection="1">
      <alignment horizontal="center" vertical="center"/>
      <protection/>
    </xf>
    <xf numFmtId="168" fontId="21" fillId="4" borderId="2" xfId="0" applyNumberFormat="1" applyFont="1" applyFill="1" applyBorder="1" applyAlignment="1" applyProtection="1">
      <alignment horizontal="center" vertical="center" wrapText="1"/>
      <protection/>
    </xf>
    <xf numFmtId="165" fontId="21" fillId="4" borderId="2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vertical="center"/>
      <protection/>
    </xf>
    <xf numFmtId="170" fontId="0" fillId="0" borderId="2" xfId="0" applyNumberFormat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center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5" fontId="0" fillId="8" borderId="2" xfId="0" applyNumberFormat="1" applyFill="1" applyBorder="1" applyAlignment="1" applyProtection="1">
      <alignment horizontal="center" vertical="center"/>
      <protection locked="0"/>
    </xf>
    <xf numFmtId="164" fontId="22" fillId="0" borderId="0" xfId="0" applyFont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 wrapText="1"/>
      <protection/>
    </xf>
    <xf numFmtId="170" fontId="0" fillId="0" borderId="2" xfId="0" applyNumberFormat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vertical="center" wrapText="1"/>
      <protection/>
    </xf>
    <xf numFmtId="168" fontId="0" fillId="0" borderId="2" xfId="0" applyNumberFormat="1" applyFill="1" applyBorder="1" applyAlignment="1" applyProtection="1">
      <alignment horizontal="center" vertical="center"/>
      <protection/>
    </xf>
    <xf numFmtId="171" fontId="0" fillId="0" borderId="2" xfId="0" applyNumberFormat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64" fontId="22" fillId="0" borderId="0" xfId="0" applyFont="1" applyFill="1" applyAlignment="1" applyProtection="1">
      <alignment vertical="center"/>
      <protection/>
    </xf>
    <xf numFmtId="170" fontId="23" fillId="0" borderId="2" xfId="0" applyNumberFormat="1" applyFont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vertical="center" wrapText="1"/>
      <protection/>
    </xf>
    <xf numFmtId="170" fontId="0" fillId="9" borderId="2" xfId="0" applyNumberFormat="1" applyFill="1" applyBorder="1" applyAlignment="1" applyProtection="1">
      <alignment horizontal="center" vertical="center"/>
      <protection/>
    </xf>
    <xf numFmtId="165" fontId="0" fillId="9" borderId="2" xfId="0" applyNumberFormat="1" applyFill="1" applyBorder="1" applyAlignment="1" applyProtection="1">
      <alignment horizontal="center" vertical="center"/>
      <protection/>
    </xf>
    <xf numFmtId="168" fontId="0" fillId="0" borderId="2" xfId="0" applyNumberFormat="1" applyBorder="1" applyAlignment="1" applyProtection="1">
      <alignment horizontal="center" vertical="center" wrapText="1"/>
      <protection/>
    </xf>
    <xf numFmtId="170" fontId="0" fillId="0" borderId="2" xfId="0" applyNumberForma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 vertical="center" wrapText="1"/>
      <protection/>
    </xf>
    <xf numFmtId="172" fontId="0" fillId="0" borderId="2" xfId="0" applyNumberFormat="1" applyBorder="1" applyAlignment="1" applyProtection="1">
      <alignment horizontal="center" vertical="center"/>
      <protection/>
    </xf>
    <xf numFmtId="168" fontId="0" fillId="9" borderId="2" xfId="0" applyNumberFormat="1" applyFill="1" applyBorder="1" applyAlignment="1" applyProtection="1">
      <alignment horizontal="center" vertical="center" wrapText="1"/>
      <protection/>
    </xf>
    <xf numFmtId="165" fontId="0" fillId="9" borderId="2" xfId="0" applyNumberForma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64" fontId="0" fillId="0" borderId="2" xfId="0" applyFont="1" applyBorder="1" applyAlignment="1" applyProtection="1">
      <alignment vertical="center"/>
      <protection/>
    </xf>
    <xf numFmtId="167" fontId="0" fillId="0" borderId="2" xfId="40" applyFont="1" applyFill="1" applyBorder="1" applyAlignment="1" applyProtection="1">
      <alignment horizontal="center" vertical="center" wrapText="1"/>
      <protection/>
    </xf>
    <xf numFmtId="164" fontId="0" fillId="0" borderId="8" xfId="0" applyFill="1" applyBorder="1" applyAlignment="1" applyProtection="1">
      <alignment horizontal="center" vertical="center"/>
      <protection/>
    </xf>
    <xf numFmtId="164" fontId="0" fillId="0" borderId="8" xfId="0" applyFill="1" applyBorder="1" applyAlignment="1" applyProtection="1">
      <alignment vertical="center" wrapText="1"/>
      <protection/>
    </xf>
    <xf numFmtId="165" fontId="21" fillId="4" borderId="2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5" fontId="0" fillId="0" borderId="0" xfId="15" applyNumberFormat="1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vertical="center" wrapText="1"/>
    </xf>
    <xf numFmtId="165" fontId="21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0" fillId="0" borderId="0" xfId="0" applyAlignment="1">
      <alignment vertical="center"/>
    </xf>
    <xf numFmtId="164" fontId="21" fillId="0" borderId="0" xfId="0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74" fontId="21" fillId="0" borderId="0" xfId="0" applyNumberFormat="1" applyFont="1" applyFill="1" applyAlignment="1">
      <alignment horizontal="left" vertical="center"/>
    </xf>
    <xf numFmtId="164" fontId="24" fillId="4" borderId="2" xfId="0" applyFont="1" applyFill="1" applyBorder="1" applyAlignment="1">
      <alignment horizontal="center" vertical="center"/>
    </xf>
    <xf numFmtId="168" fontId="24" fillId="4" borderId="5" xfId="0" applyNumberFormat="1" applyFont="1" applyFill="1" applyBorder="1" applyAlignment="1">
      <alignment horizontal="center" vertical="center" wrapText="1"/>
    </xf>
    <xf numFmtId="165" fontId="24" fillId="4" borderId="2" xfId="0" applyNumberFormat="1" applyFont="1" applyFill="1" applyBorder="1" applyAlignment="1">
      <alignment horizontal="center" vertical="center" wrapText="1"/>
    </xf>
    <xf numFmtId="168" fontId="24" fillId="4" borderId="2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 applyProtection="1">
      <alignment wrapText="1"/>
      <protection/>
    </xf>
    <xf numFmtId="164" fontId="0" fillId="0" borderId="2" xfId="0" applyFont="1" applyBorder="1" applyAlignment="1" applyProtection="1">
      <alignment horizontal="center" vertical="center"/>
      <protection/>
    </xf>
    <xf numFmtId="165" fontId="0" fillId="0" borderId="2" xfId="40" applyNumberFormat="1" applyFont="1" applyFill="1" applyBorder="1" applyAlignment="1" applyProtection="1">
      <alignment horizontal="center" vertical="center"/>
      <protection/>
    </xf>
    <xf numFmtId="166" fontId="0" fillId="0" borderId="5" xfId="17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164" fontId="0" fillId="0" borderId="0" xfId="0" applyFont="1" applyAlignment="1" applyProtection="1">
      <alignment wrapText="1"/>
      <protection/>
    </xf>
    <xf numFmtId="167" fontId="21" fillId="10" borderId="2" xfId="40" applyFont="1" applyFill="1" applyBorder="1" applyAlignment="1" applyProtection="1">
      <alignment horizontal="center"/>
      <protection/>
    </xf>
    <xf numFmtId="168" fontId="0" fillId="9" borderId="2" xfId="0" applyNumberForma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5" fontId="0" fillId="9" borderId="0" xfId="0" applyNumberFormat="1" applyFill="1" applyAlignment="1">
      <alignment horizontal="center"/>
    </xf>
    <xf numFmtId="167" fontId="25" fillId="9" borderId="0" xfId="0" applyNumberFormat="1" applyFont="1" applyFill="1" applyAlignment="1">
      <alignment vertical="center"/>
    </xf>
    <xf numFmtId="164" fontId="21" fillId="0" borderId="0" xfId="0" applyFont="1" applyAlignment="1">
      <alignment horizontal="left"/>
    </xf>
    <xf numFmtId="164" fontId="21" fillId="0" borderId="0" xfId="0" applyFont="1" applyAlignment="1">
      <alignment horizontal="left" vertical="center"/>
    </xf>
    <xf numFmtId="164" fontId="21" fillId="0" borderId="7" xfId="0" applyFont="1" applyBorder="1" applyAlignment="1">
      <alignment horizontal="left" vertical="center"/>
    </xf>
    <xf numFmtId="164" fontId="0" fillId="0" borderId="7" xfId="0" applyFill="1" applyBorder="1" applyAlignment="1">
      <alignment/>
    </xf>
    <xf numFmtId="165" fontId="2" fillId="0" borderId="7" xfId="0" applyNumberFormat="1" applyFont="1" applyBorder="1" applyAlignment="1">
      <alignment horizontal="center"/>
    </xf>
    <xf numFmtId="174" fontId="2" fillId="0" borderId="7" xfId="0" applyNumberFormat="1" applyFont="1" applyBorder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left" vertical="center"/>
    </xf>
    <xf numFmtId="175" fontId="26" fillId="0" borderId="7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 applyProtection="1">
      <alignment horizontal="left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70" fontId="0" fillId="0" borderId="2" xfId="0" applyNumberFormat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 vertical="center" wrapText="1"/>
      <protection/>
    </xf>
    <xf numFmtId="166" fontId="0" fillId="0" borderId="2" xfId="17" applyFont="1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 horizontal="justify" wrapText="1"/>
      <protection/>
    </xf>
    <xf numFmtId="164" fontId="0" fillId="0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 applyProtection="1">
      <alignment horizontal="justify"/>
      <protection/>
    </xf>
    <xf numFmtId="164" fontId="0" fillId="0" borderId="2" xfId="0" applyFont="1" applyBorder="1" applyAlignment="1" applyProtection="1">
      <alignment horizontal="justify"/>
      <protection/>
    </xf>
    <xf numFmtId="164" fontId="24" fillId="0" borderId="2" xfId="0" applyFont="1" applyFill="1" applyBorder="1" applyAlignment="1">
      <alignment horizontal="center"/>
    </xf>
    <xf numFmtId="166" fontId="21" fillId="0" borderId="2" xfId="0" applyNumberFormat="1" applyFont="1" applyFill="1" applyBorder="1" applyAlignment="1">
      <alignment/>
    </xf>
    <xf numFmtId="164" fontId="22" fillId="0" borderId="2" xfId="0" applyFont="1" applyFill="1" applyBorder="1" applyAlignment="1" applyProtection="1">
      <alignment wrapText="1"/>
      <protection/>
    </xf>
    <xf numFmtId="164" fontId="22" fillId="0" borderId="2" xfId="0" applyFont="1" applyBorder="1" applyAlignment="1" applyProtection="1">
      <alignment horizontal="center" vertical="center"/>
      <protection/>
    </xf>
    <xf numFmtId="170" fontId="27" fillId="0" borderId="2" xfId="0" applyNumberFormat="1" applyFont="1" applyBorder="1" applyAlignment="1" applyProtection="1">
      <alignment horizontal="center" vertical="center"/>
      <protection/>
    </xf>
    <xf numFmtId="165" fontId="22" fillId="0" borderId="2" xfId="0" applyNumberFormat="1" applyFont="1" applyBorder="1" applyAlignment="1" applyProtection="1">
      <alignment horizontal="center" vertical="center"/>
      <protection/>
    </xf>
    <xf numFmtId="167" fontId="22" fillId="0" borderId="2" xfId="4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78" fontId="0" fillId="0" borderId="0" xfId="0" applyNumberFormat="1" applyAlignment="1">
      <alignment/>
    </xf>
    <xf numFmtId="164" fontId="0" fillId="9" borderId="2" xfId="0" applyFont="1" applyFill="1" applyBorder="1" applyAlignment="1" applyProtection="1">
      <alignment wrapText="1"/>
      <protection/>
    </xf>
    <xf numFmtId="164" fontId="0" fillId="9" borderId="2" xfId="0" applyFont="1" applyFill="1" applyBorder="1" applyAlignment="1" applyProtection="1">
      <alignment horizontal="center" vertical="center"/>
      <protection/>
    </xf>
    <xf numFmtId="170" fontId="0" fillId="9" borderId="2" xfId="0" applyNumberFormat="1" applyFill="1" applyBorder="1" applyAlignment="1" applyProtection="1">
      <alignment horizontal="center"/>
      <protection/>
    </xf>
    <xf numFmtId="165" fontId="0" fillId="9" borderId="2" xfId="0" applyNumberFormat="1" applyFill="1" applyBorder="1" applyAlignment="1" applyProtection="1">
      <alignment horizontal="center"/>
      <protection/>
    </xf>
    <xf numFmtId="167" fontId="0" fillId="0" borderId="2" xfId="40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7" fontId="0" fillId="0" borderId="2" xfId="40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 applyProtection="1">
      <alignment wrapText="1"/>
      <protection/>
    </xf>
    <xf numFmtId="165" fontId="0" fillId="0" borderId="2" xfId="0" applyNumberFormat="1" applyBorder="1" applyAlignment="1" applyProtection="1">
      <alignment horizontal="center"/>
      <protection/>
    </xf>
    <xf numFmtId="164" fontId="22" fillId="0" borderId="2" xfId="0" applyFont="1" applyBorder="1" applyAlignment="1" applyProtection="1">
      <alignment wrapText="1"/>
      <protection/>
    </xf>
    <xf numFmtId="170" fontId="22" fillId="0" borderId="2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Alignment="1">
      <alignment wrapText="1"/>
    </xf>
    <xf numFmtId="164" fontId="28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wrapText="1"/>
    </xf>
    <xf numFmtId="164" fontId="21" fillId="0" borderId="2" xfId="0" applyFont="1" applyBorder="1" applyAlignment="1">
      <alignment/>
    </xf>
    <xf numFmtId="164" fontId="21" fillId="0" borderId="9" xfId="0" applyFont="1" applyBorder="1" applyAlignment="1">
      <alignment/>
    </xf>
    <xf numFmtId="165" fontId="0" fillId="0" borderId="10" xfId="0" applyNumberFormat="1" applyBorder="1" applyAlignment="1">
      <alignment wrapText="1"/>
    </xf>
    <xf numFmtId="164" fontId="29" fillId="9" borderId="2" xfId="0" applyFont="1" applyFill="1" applyBorder="1" applyAlignment="1" applyProtection="1">
      <alignment horizontal="center" vertical="center"/>
      <protection/>
    </xf>
    <xf numFmtId="164" fontId="30" fillId="9" borderId="2" xfId="0" applyFont="1" applyFill="1" applyBorder="1" applyAlignment="1" applyProtection="1">
      <alignment vertical="center" wrapText="1"/>
      <protection/>
    </xf>
    <xf numFmtId="170" fontId="29" fillId="9" borderId="2" xfId="0" applyNumberFormat="1" applyFont="1" applyFill="1" applyBorder="1" applyAlignment="1" applyProtection="1">
      <alignment horizontal="center" vertical="center"/>
      <protection/>
    </xf>
    <xf numFmtId="165" fontId="29" fillId="9" borderId="2" xfId="0" applyNumberFormat="1" applyFont="1" applyFill="1" applyBorder="1" applyAlignment="1" applyProtection="1">
      <alignment horizontal="center" vertical="center"/>
      <protection/>
    </xf>
    <xf numFmtId="167" fontId="29" fillId="9" borderId="2" xfId="40" applyFont="1" applyFill="1" applyBorder="1" applyAlignment="1" applyProtection="1">
      <alignment horizontal="center" vertical="center"/>
      <protection/>
    </xf>
    <xf numFmtId="167" fontId="29" fillId="8" borderId="2" xfId="40" applyFont="1" applyFill="1" applyBorder="1" applyAlignment="1" applyProtection="1">
      <alignment horizontal="center" vertical="center"/>
      <protection/>
    </xf>
    <xf numFmtId="167" fontId="29" fillId="8" borderId="2" xfId="40" applyFont="1" applyFill="1" applyBorder="1" applyAlignment="1" applyProtection="1">
      <alignment horizontal="center" vertical="center"/>
      <protection locked="0"/>
    </xf>
    <xf numFmtId="167" fontId="31" fillId="9" borderId="2" xfId="40" applyFont="1" applyFill="1" applyBorder="1" applyAlignment="1" applyProtection="1">
      <alignment horizontal="center" vertical="center" wrapText="1"/>
      <protection/>
    </xf>
    <xf numFmtId="170" fontId="29" fillId="10" borderId="2" xfId="0" applyNumberFormat="1" applyFont="1" applyFill="1" applyBorder="1" applyAlignment="1" applyProtection="1">
      <alignment horizontal="center" vertical="center"/>
      <protection/>
    </xf>
    <xf numFmtId="164" fontId="30" fillId="9" borderId="3" xfId="0" applyFont="1" applyFill="1" applyBorder="1" applyAlignment="1" applyProtection="1">
      <alignment vertical="center" wrapText="1"/>
      <protection/>
    </xf>
    <xf numFmtId="168" fontId="29" fillId="9" borderId="2" xfId="0" applyNumberFormat="1" applyFont="1" applyFill="1" applyBorder="1" applyAlignment="1" applyProtection="1">
      <alignment horizontal="center" vertical="center"/>
      <protection/>
    </xf>
    <xf numFmtId="175" fontId="27" fillId="9" borderId="2" xfId="0" applyNumberFormat="1" applyFont="1" applyFill="1" applyBorder="1" applyAlignment="1" applyProtection="1">
      <alignment horizontal="center" vertical="center"/>
      <protection/>
    </xf>
    <xf numFmtId="164" fontId="27" fillId="9" borderId="2" xfId="0" applyFont="1" applyFill="1" applyBorder="1" applyAlignment="1" applyProtection="1">
      <alignment horizontal="center" vertical="center"/>
      <protection/>
    </xf>
    <xf numFmtId="164" fontId="4" fillId="9" borderId="2" xfId="0" applyFont="1" applyFill="1" applyBorder="1" applyAlignment="1" applyProtection="1">
      <alignment vertical="center" wrapText="1"/>
      <protection/>
    </xf>
    <xf numFmtId="170" fontId="27" fillId="9" borderId="2" xfId="0" applyNumberFormat="1" applyFont="1" applyFill="1" applyBorder="1" applyAlignment="1" applyProtection="1">
      <alignment horizontal="center" vertical="center"/>
      <protection/>
    </xf>
    <xf numFmtId="165" fontId="27" fillId="9" borderId="2" xfId="0" applyNumberFormat="1" applyFont="1" applyFill="1" applyBorder="1" applyAlignment="1" applyProtection="1">
      <alignment horizontal="center" vertical="center"/>
      <protection/>
    </xf>
    <xf numFmtId="167" fontId="27" fillId="9" borderId="2" xfId="40" applyFont="1" applyFill="1" applyBorder="1" applyAlignment="1" applyProtection="1">
      <alignment horizontal="center" vertical="center"/>
      <protection/>
    </xf>
    <xf numFmtId="167" fontId="27" fillId="8" borderId="2" xfId="40" applyFont="1" applyFill="1" applyBorder="1" applyAlignment="1" applyProtection="1">
      <alignment horizontal="center" vertical="center"/>
      <protection/>
    </xf>
    <xf numFmtId="167" fontId="27" fillId="8" borderId="2" xfId="40" applyFont="1" applyFill="1" applyBorder="1" applyAlignment="1" applyProtection="1">
      <alignment horizontal="center" vertical="center"/>
      <protection locked="0"/>
    </xf>
    <xf numFmtId="164" fontId="27" fillId="9" borderId="2" xfId="0" applyFont="1" applyFill="1" applyBorder="1" applyAlignment="1" applyProtection="1">
      <alignment horizontal="center" vertical="center" wrapText="1"/>
      <protection/>
    </xf>
    <xf numFmtId="164" fontId="4" fillId="9" borderId="3" xfId="0" applyFont="1" applyFill="1" applyBorder="1" applyAlignment="1" applyProtection="1">
      <alignment vertical="center" wrapText="1"/>
      <protection/>
    </xf>
    <xf numFmtId="170" fontId="27" fillId="10" borderId="2" xfId="0" applyNumberFormat="1" applyFont="1" applyFill="1" applyBorder="1" applyAlignment="1" applyProtection="1">
      <alignment horizontal="center" vertical="center"/>
      <protection/>
    </xf>
    <xf numFmtId="164" fontId="23" fillId="9" borderId="2" xfId="0" applyFont="1" applyFill="1" applyBorder="1" applyAlignment="1" applyProtection="1">
      <alignment vertical="center" wrapText="1"/>
      <protection/>
    </xf>
    <xf numFmtId="167" fontId="0" fillId="9" borderId="2" xfId="40" applyFont="1" applyFill="1" applyBorder="1" applyAlignment="1" applyProtection="1">
      <alignment horizontal="center" vertical="center"/>
      <protection/>
    </xf>
    <xf numFmtId="164" fontId="23" fillId="8" borderId="2" xfId="0" applyFont="1" applyFill="1" applyBorder="1" applyAlignment="1" applyProtection="1">
      <alignment vertical="center" wrapText="1"/>
      <protection/>
    </xf>
    <xf numFmtId="164" fontId="29" fillId="8" borderId="2" xfId="0" applyFont="1" applyFill="1" applyBorder="1" applyAlignment="1" applyProtection="1">
      <alignment horizontal="center" vertical="center"/>
      <protection/>
    </xf>
    <xf numFmtId="170" fontId="29" fillId="8" borderId="2" xfId="0" applyNumberFormat="1" applyFont="1" applyFill="1" applyBorder="1" applyAlignment="1" applyProtection="1">
      <alignment horizontal="center" vertical="center"/>
      <protection/>
    </xf>
    <xf numFmtId="165" fontId="29" fillId="8" borderId="2" xfId="0" applyNumberFormat="1" applyFont="1" applyFill="1" applyBorder="1" applyAlignment="1" applyProtection="1">
      <alignment horizontal="center" vertical="center"/>
      <protection/>
    </xf>
    <xf numFmtId="164" fontId="0" fillId="8" borderId="2" xfId="0" applyFont="1" applyFill="1" applyBorder="1" applyAlignment="1" applyProtection="1">
      <alignment horizontal="center" vertical="center"/>
      <protection/>
    </xf>
    <xf numFmtId="170" fontId="0" fillId="8" borderId="2" xfId="0" applyNumberFormat="1" applyFill="1" applyBorder="1" applyAlignment="1" applyProtection="1">
      <alignment horizontal="center" vertical="center"/>
      <protection/>
    </xf>
    <xf numFmtId="165" fontId="0" fillId="8" borderId="2" xfId="0" applyNumberFormat="1" applyFill="1" applyBorder="1" applyAlignment="1" applyProtection="1">
      <alignment horizontal="center" vertical="center"/>
      <protection/>
    </xf>
    <xf numFmtId="167" fontId="0" fillId="8" borderId="2" xfId="40" applyFont="1" applyFill="1" applyBorder="1" applyAlignment="1" applyProtection="1">
      <alignment horizontal="center" vertical="center"/>
      <protection/>
    </xf>
    <xf numFmtId="164" fontId="27" fillId="8" borderId="2" xfId="0" applyFont="1" applyFill="1" applyBorder="1" applyAlignment="1" applyProtection="1">
      <alignment horizontal="center" vertical="center"/>
      <protection/>
    </xf>
    <xf numFmtId="170" fontId="27" fillId="8" borderId="2" xfId="0" applyNumberFormat="1" applyFont="1" applyFill="1" applyBorder="1" applyAlignment="1" applyProtection="1">
      <alignment horizontal="center" vertical="center"/>
      <protection/>
    </xf>
    <xf numFmtId="165" fontId="27" fillId="8" borderId="2" xfId="0" applyNumberFormat="1" applyFont="1" applyFill="1" applyBorder="1" applyAlignment="1" applyProtection="1">
      <alignment horizontal="center" vertical="center"/>
      <protection/>
    </xf>
    <xf numFmtId="164" fontId="2" fillId="9" borderId="2" xfId="0" applyFont="1" applyFill="1" applyBorder="1" applyAlignment="1" applyProtection="1">
      <alignment vertical="center" wrapText="1"/>
      <protection/>
    </xf>
    <xf numFmtId="164" fontId="0" fillId="9" borderId="2" xfId="0" applyFont="1" applyFill="1" applyBorder="1" applyAlignment="1" applyProtection="1">
      <alignment horizontal="center" vertical="center" wrapText="1"/>
      <protection/>
    </xf>
    <xf numFmtId="168" fontId="27" fillId="9" borderId="2" xfId="0" applyNumberFormat="1" applyFont="1" applyFill="1" applyBorder="1" applyAlignment="1" applyProtection="1">
      <alignment horizontal="center" vertical="center"/>
      <protection/>
    </xf>
    <xf numFmtId="165" fontId="27" fillId="9" borderId="2" xfId="0" applyNumberFormat="1" applyFont="1" applyFill="1" applyBorder="1" applyAlignment="1" applyProtection="1">
      <alignment horizontal="center" vertical="center" wrapText="1"/>
      <protection/>
    </xf>
    <xf numFmtId="164" fontId="23" fillId="9" borderId="3" xfId="0" applyFont="1" applyFill="1" applyBorder="1" applyAlignment="1" applyProtection="1">
      <alignment vertical="center" wrapText="1"/>
      <protection/>
    </xf>
    <xf numFmtId="175" fontId="21" fillId="9" borderId="2" xfId="0" applyNumberFormat="1" applyFont="1" applyFill="1" applyBorder="1" applyAlignment="1" applyProtection="1">
      <alignment horizontal="center" vertical="center"/>
      <protection/>
    </xf>
    <xf numFmtId="164" fontId="21" fillId="9" borderId="2" xfId="0" applyFont="1" applyFill="1" applyBorder="1" applyAlignment="1" applyProtection="1">
      <alignment horizontal="center" vertical="center"/>
      <protection/>
    </xf>
    <xf numFmtId="164" fontId="32" fillId="9" borderId="2" xfId="0" applyFont="1" applyFill="1" applyBorder="1" applyAlignment="1" applyProtection="1">
      <alignment horizontal="center" vertical="center"/>
      <protection/>
    </xf>
    <xf numFmtId="175" fontId="32" fillId="9" borderId="2" xfId="0" applyNumberFormat="1" applyFont="1" applyFill="1" applyBorder="1" applyAlignment="1" applyProtection="1">
      <alignment horizontal="center" vertical="center"/>
      <protection/>
    </xf>
    <xf numFmtId="164" fontId="33" fillId="9" borderId="2" xfId="0" applyFont="1" applyFill="1" applyBorder="1" applyAlignment="1" applyProtection="1">
      <alignment vertical="center" wrapText="1"/>
      <protection/>
    </xf>
    <xf numFmtId="175" fontId="31" fillId="9" borderId="2" xfId="0" applyNumberFormat="1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horizontal="center" vertical="center"/>
      <protection/>
    </xf>
    <xf numFmtId="164" fontId="31" fillId="9" borderId="2" xfId="0" applyFont="1" applyFill="1" applyBorder="1" applyAlignment="1" applyProtection="1">
      <alignment horizontal="center" vertical="center" wrapText="1"/>
      <protection/>
    </xf>
    <xf numFmtId="164" fontId="31" fillId="9" borderId="2" xfId="0" applyFont="1" applyFill="1" applyBorder="1" applyAlignment="1" applyProtection="1">
      <alignment vertical="center" wrapText="1"/>
      <protection/>
    </xf>
    <xf numFmtId="175" fontId="29" fillId="9" borderId="2" xfId="0" applyNumberFormat="1" applyFont="1" applyFill="1" applyBorder="1" applyAlignment="1" applyProtection="1">
      <alignment horizontal="center" vertical="center"/>
      <protection/>
    </xf>
    <xf numFmtId="175" fontId="0" fillId="9" borderId="2" xfId="0" applyNumberFormat="1" applyFont="1" applyFill="1" applyBorder="1" applyAlignment="1" applyProtection="1">
      <alignment horizontal="center" vertical="center"/>
      <protection/>
    </xf>
    <xf numFmtId="164" fontId="34" fillId="4" borderId="2" xfId="0" applyFont="1" applyFill="1" applyBorder="1" applyAlignment="1" applyProtection="1">
      <alignment horizontal="right" vertical="center"/>
      <protection/>
    </xf>
    <xf numFmtId="167" fontId="34" fillId="4" borderId="2" xfId="40" applyFont="1" applyFill="1" applyBorder="1" applyAlignment="1" applyProtection="1">
      <alignment horizontal="center" vertical="center"/>
      <protection/>
    </xf>
    <xf numFmtId="175" fontId="27" fillId="9" borderId="2" xfId="0" applyNumberFormat="1" applyFont="1" applyFill="1" applyBorder="1" applyAlignment="1" applyProtection="1">
      <alignment horizontal="center" vertical="center" wrapText="1"/>
      <protection/>
    </xf>
    <xf numFmtId="168" fontId="27" fillId="9" borderId="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 horizontal="center"/>
    </xf>
    <xf numFmtId="164" fontId="14" fillId="0" borderId="2" xfId="0" applyFont="1" applyBorder="1" applyAlignment="1">
      <alignment wrapText="1"/>
    </xf>
    <xf numFmtId="164" fontId="17" fillId="9" borderId="2" xfId="0" applyFont="1" applyFill="1" applyBorder="1" applyAlignment="1" applyProtection="1">
      <alignment horizontal="left" vertical="center" wrapText="1"/>
      <protection/>
    </xf>
    <xf numFmtId="164" fontId="35" fillId="0" borderId="2" xfId="0" applyFont="1" applyBorder="1" applyAlignment="1">
      <alignment horizontal="left" wrapText="1"/>
    </xf>
    <xf numFmtId="168" fontId="35" fillId="0" borderId="2" xfId="0" applyNumberFormat="1" applyFont="1" applyBorder="1" applyAlignment="1">
      <alignment horizontal="left" vertical="center"/>
    </xf>
    <xf numFmtId="164" fontId="35" fillId="9" borderId="2" xfId="0" applyFont="1" applyFill="1" applyBorder="1" applyAlignment="1" applyProtection="1">
      <alignment horizontal="left" vertical="center" wrapText="1"/>
      <protection/>
    </xf>
    <xf numFmtId="164" fontId="14" fillId="0" borderId="2" xfId="0" applyFont="1" applyBorder="1" applyAlignment="1">
      <alignment/>
    </xf>
    <xf numFmtId="164" fontId="0" fillId="0" borderId="2" xfId="0" applyFont="1" applyBorder="1" applyAlignment="1">
      <alignment wrapText="1"/>
    </xf>
    <xf numFmtId="164" fontId="14" fillId="0" borderId="2" xfId="0" applyFont="1" applyFill="1" applyBorder="1" applyAlignment="1">
      <alignment horizontal="left"/>
    </xf>
    <xf numFmtId="164" fontId="14" fillId="0" borderId="2" xfId="42" applyNumberFormat="1" applyFont="1" applyFill="1" applyBorder="1" applyAlignment="1" applyProtection="1">
      <alignment horizontal="center" vertical="center"/>
      <protection/>
    </xf>
    <xf numFmtId="168" fontId="14" fillId="0" borderId="2" xfId="42" applyNumberFormat="1" applyFont="1" applyFill="1" applyBorder="1" applyAlignment="1" applyProtection="1">
      <alignment horizontal="center" vertical="center"/>
      <protection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left" wrapText="1"/>
    </xf>
    <xf numFmtId="164" fontId="14" fillId="0" borderId="2" xfId="0" applyFont="1" applyFill="1" applyBorder="1" applyAlignment="1">
      <alignment horizontal="center"/>
    </xf>
    <xf numFmtId="164" fontId="14" fillId="0" borderId="0" xfId="0" applyFont="1" applyFill="1" applyAlignment="1">
      <alignment/>
    </xf>
    <xf numFmtId="164" fontId="14" fillId="0" borderId="2" xfId="0" applyFont="1" applyFill="1" applyBorder="1" applyAlignment="1" applyProtection="1">
      <alignment horizontal="left" vertical="center" wrapText="1"/>
      <protection/>
    </xf>
    <xf numFmtId="164" fontId="14" fillId="0" borderId="2" xfId="0" applyFont="1" applyFill="1" applyBorder="1" applyAlignment="1" applyProtection="1">
      <alignment horizontal="center" vertical="center"/>
      <protection/>
    </xf>
    <xf numFmtId="170" fontId="14" fillId="0" borderId="2" xfId="0" applyNumberFormat="1" applyFont="1" applyFill="1" applyBorder="1" applyAlignment="1" applyProtection="1">
      <alignment horizontal="center" vertical="center"/>
      <protection/>
    </xf>
    <xf numFmtId="170" fontId="14" fillId="9" borderId="2" xfId="0" applyNumberFormat="1" applyFont="1" applyFill="1" applyBorder="1" applyAlignment="1">
      <alignment horizontal="center" vertical="center"/>
    </xf>
    <xf numFmtId="164" fontId="36" fillId="0" borderId="2" xfId="0" applyFont="1" applyBorder="1" applyAlignment="1">
      <alignment horizontal="center"/>
    </xf>
    <xf numFmtId="170" fontId="36" fillId="0" borderId="2" xfId="0" applyNumberFormat="1" applyFont="1" applyBorder="1" applyAlignment="1">
      <alignment horizontal="center"/>
    </xf>
    <xf numFmtId="164" fontId="23" fillId="0" borderId="2" xfId="0" applyFont="1" applyBorder="1" applyAlignment="1">
      <alignment wrapText="1"/>
    </xf>
    <xf numFmtId="176" fontId="14" fillId="0" borderId="0" xfId="0" applyNumberFormat="1" applyFont="1" applyAlignment="1">
      <alignment horizontal="center"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5" fontId="14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/>
    </xf>
    <xf numFmtId="166" fontId="14" fillId="0" borderId="0" xfId="17" applyFont="1" applyFill="1" applyBorder="1" applyAlignment="1" applyProtection="1">
      <alignment/>
      <protection/>
    </xf>
    <xf numFmtId="164" fontId="0" fillId="0" borderId="11" xfId="0" applyFill="1" applyBorder="1" applyAlignment="1">
      <alignment/>
    </xf>
    <xf numFmtId="164" fontId="0" fillId="0" borderId="12" xfId="0" applyFill="1" applyBorder="1" applyAlignment="1">
      <alignment/>
    </xf>
    <xf numFmtId="176" fontId="39" fillId="0" borderId="13" xfId="0" applyNumberFormat="1" applyFont="1" applyFill="1" applyBorder="1" applyAlignment="1">
      <alignment horizontal="right"/>
    </xf>
    <xf numFmtId="176" fontId="15" fillId="4" borderId="2" xfId="0" applyNumberFormat="1" applyFont="1" applyFill="1" applyBorder="1" applyAlignment="1">
      <alignment horizontal="center" vertical="center"/>
    </xf>
    <xf numFmtId="164" fontId="15" fillId="4" borderId="2" xfId="0" applyFont="1" applyFill="1" applyBorder="1" applyAlignment="1" applyProtection="1">
      <alignment horizontal="center" vertical="center" wrapText="1"/>
      <protection/>
    </xf>
    <xf numFmtId="164" fontId="15" fillId="4" borderId="2" xfId="0" applyFont="1" applyFill="1" applyBorder="1" applyAlignment="1">
      <alignment horizontal="center" vertical="center"/>
    </xf>
    <xf numFmtId="170" fontId="15" fillId="4" borderId="2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 wrapText="1"/>
    </xf>
    <xf numFmtId="166" fontId="15" fillId="0" borderId="2" xfId="17" applyFont="1" applyFill="1" applyBorder="1" applyAlignment="1" applyProtection="1">
      <alignment horizontal="center" vertical="center"/>
      <protection/>
    </xf>
    <xf numFmtId="165" fontId="15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14" fillId="0" borderId="2" xfId="17" applyFont="1" applyFill="1" applyBorder="1" applyAlignment="1" applyProtection="1">
      <alignment vertical="center"/>
      <protection/>
    </xf>
    <xf numFmtId="164" fontId="14" fillId="9" borderId="2" xfId="0" applyFont="1" applyFill="1" applyBorder="1" applyAlignment="1" applyProtection="1">
      <alignment horizontal="left" wrapText="1"/>
      <protection/>
    </xf>
    <xf numFmtId="164" fontId="0" fillId="0" borderId="2" xfId="0" applyFill="1" applyBorder="1" applyAlignment="1">
      <alignment/>
    </xf>
    <xf numFmtId="166" fontId="40" fillId="0" borderId="2" xfId="17" applyFont="1" applyFill="1" applyBorder="1" applyAlignment="1" applyProtection="1">
      <alignment vertical="center"/>
      <protection/>
    </xf>
    <xf numFmtId="165" fontId="41" fillId="0" borderId="0" xfId="0" applyNumberFormat="1" applyFont="1" applyAlignment="1">
      <alignment/>
    </xf>
    <xf numFmtId="164" fontId="21" fillId="0" borderId="9" xfId="0" applyFont="1" applyFill="1" applyBorder="1" applyAlignment="1">
      <alignment horizontal="center"/>
    </xf>
    <xf numFmtId="176" fontId="41" fillId="0" borderId="7" xfId="0" applyNumberFormat="1" applyFont="1" applyFill="1" applyBorder="1" applyAlignment="1" applyProtection="1">
      <alignment horizontal="right"/>
      <protection locked="0"/>
    </xf>
    <xf numFmtId="176" fontId="14" fillId="4" borderId="2" xfId="0" applyNumberFormat="1" applyFont="1" applyFill="1" applyBorder="1" applyAlignment="1" applyProtection="1">
      <alignment horizontal="center" vertical="center"/>
      <protection/>
    </xf>
    <xf numFmtId="164" fontId="14" fillId="4" borderId="2" xfId="0" applyFont="1" applyFill="1" applyBorder="1" applyAlignment="1" applyProtection="1">
      <alignment horizontal="center" vertical="center" wrapText="1"/>
      <protection/>
    </xf>
    <xf numFmtId="164" fontId="14" fillId="4" borderId="2" xfId="0" applyFont="1" applyFill="1" applyBorder="1" applyAlignment="1" applyProtection="1">
      <alignment horizontal="center" vertical="center"/>
      <protection/>
    </xf>
    <xf numFmtId="170" fontId="14" fillId="4" borderId="2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 locked="0"/>
    </xf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2" xfId="17" applyFont="1" applyFill="1" applyBorder="1" applyAlignment="1" applyProtection="1">
      <alignment horizontal="center" vertical="center"/>
      <protection locked="0"/>
    </xf>
    <xf numFmtId="165" fontId="14" fillId="0" borderId="2" xfId="0" applyNumberFormat="1" applyFont="1" applyBorder="1" applyAlignment="1" applyProtection="1">
      <alignment horizontal="center" vertical="center"/>
      <protection locked="0"/>
    </xf>
    <xf numFmtId="165" fontId="14" fillId="0" borderId="2" xfId="0" applyNumberFormat="1" applyFont="1" applyBorder="1" applyAlignment="1" applyProtection="1">
      <alignment horizontal="center" vertical="center" wrapText="1"/>
      <protection locked="0"/>
    </xf>
    <xf numFmtId="176" fontId="14" fillId="0" borderId="2" xfId="0" applyNumberFormat="1" applyFont="1" applyBorder="1" applyAlignment="1" applyProtection="1">
      <alignment horizontal="center"/>
      <protection/>
    </xf>
    <xf numFmtId="164" fontId="14" fillId="0" borderId="2" xfId="0" applyFont="1" applyBorder="1" applyAlignment="1" applyProtection="1">
      <alignment wrapText="1"/>
      <protection/>
    </xf>
    <xf numFmtId="165" fontId="0" fillId="0" borderId="2" xfId="0" applyNumberFormat="1" applyBorder="1" applyAlignment="1" applyProtection="1">
      <alignment horizontal="center" vertical="center"/>
      <protection locked="0"/>
    </xf>
    <xf numFmtId="165" fontId="23" fillId="8" borderId="2" xfId="0" applyNumberFormat="1" applyFont="1" applyFill="1" applyBorder="1" applyAlignment="1" applyProtection="1">
      <alignment horizontal="center" vertical="center"/>
      <protection locked="0"/>
    </xf>
    <xf numFmtId="166" fontId="14" fillId="0" borderId="2" xfId="17" applyFont="1" applyFill="1" applyBorder="1" applyAlignment="1" applyProtection="1">
      <alignment vertical="center"/>
      <protection locked="0"/>
    </xf>
    <xf numFmtId="164" fontId="14" fillId="0" borderId="2" xfId="0" applyFont="1" applyBorder="1" applyAlignment="1" applyProtection="1">
      <alignment horizontal="left"/>
      <protection/>
    </xf>
    <xf numFmtId="164" fontId="14" fillId="0" borderId="2" xfId="0" applyFont="1" applyBorder="1" applyAlignment="1" applyProtection="1">
      <alignment horizontal="left" vertical="center" wrapText="1"/>
      <protection/>
    </xf>
    <xf numFmtId="164" fontId="14" fillId="0" borderId="2" xfId="0" applyFont="1" applyBorder="1" applyAlignment="1" applyProtection="1">
      <alignment horizontal="left" vertical="top"/>
      <protection/>
    </xf>
    <xf numFmtId="164" fontId="0" fillId="0" borderId="2" xfId="0" applyFill="1" applyBorder="1" applyAlignment="1" applyProtection="1">
      <alignment/>
      <protection locked="0"/>
    </xf>
    <xf numFmtId="165" fontId="41" fillId="0" borderId="2" xfId="0" applyNumberFormat="1" applyFont="1" applyBorder="1" applyAlignment="1" applyProtection="1">
      <alignment horizontal="center" vertical="center"/>
      <protection locked="0"/>
    </xf>
    <xf numFmtId="166" fontId="42" fillId="0" borderId="2" xfId="17" applyFont="1" applyFill="1" applyBorder="1" applyAlignment="1" applyProtection="1">
      <alignment vertical="center"/>
      <protection locked="0"/>
    </xf>
    <xf numFmtId="165" fontId="41" fillId="0" borderId="0" xfId="0" applyNumberFormat="1" applyFont="1" applyAlignment="1">
      <alignment horizontal="center" vertical="center"/>
    </xf>
    <xf numFmtId="164" fontId="38" fillId="0" borderId="0" xfId="0" applyFont="1" applyAlignment="1" applyProtection="1">
      <alignment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staque" xfId="20"/>
    <cellStyle name="Destaque 1" xfId="21"/>
    <cellStyle name="Destaque 2" xfId="22"/>
    <cellStyle name="Destaque 3" xfId="23"/>
    <cellStyle name="Ruim" xfId="24"/>
    <cellStyle name="Erro" xfId="25"/>
    <cellStyle name="Nota de rodapé" xfId="26"/>
    <cellStyle name="Bom" xfId="27"/>
    <cellStyle name="Título" xfId="28"/>
    <cellStyle name="Título 1" xfId="29"/>
    <cellStyle name="Título 2" xfId="30"/>
    <cellStyle name="Hiperlink" xfId="31"/>
    <cellStyle name="Neutro" xfId="32"/>
    <cellStyle name="Normal 3" xfId="33"/>
    <cellStyle name="Nota" xfId="34"/>
    <cellStyle name="Resultado" xfId="35"/>
    <cellStyle name="Resultado2" xfId="36"/>
    <cellStyle name="Status 1" xfId="37"/>
    <cellStyle name="Texto" xfId="38"/>
    <cellStyle name="Atenção" xfId="39"/>
    <cellStyle name="Excel_BuiltIn_Currency 1" xfId="40"/>
    <cellStyle name="Excel_BuiltIn_Comma 1" xfId="41"/>
    <cellStyle name="Excel Built-in Explanatory Tex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133350</xdr:rowOff>
    </xdr:from>
    <xdr:to>
      <xdr:col>7</xdr:col>
      <xdr:colOff>914400</xdr:colOff>
      <xdr:row>3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295275"/>
          <a:ext cx="22479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895350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144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76200</xdr:rowOff>
    </xdr:from>
    <xdr:to>
      <xdr:col>1</xdr:col>
      <xdr:colOff>1628775</xdr:colOff>
      <xdr:row>0</xdr:row>
      <xdr:rowOff>695325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171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619125</xdr:colOff>
      <xdr:row>0</xdr:row>
      <xdr:rowOff>142875</xdr:rowOff>
    </xdr:from>
    <xdr:to>
      <xdr:col>8</xdr:col>
      <xdr:colOff>1219200</xdr:colOff>
      <xdr:row>0</xdr:row>
      <xdr:rowOff>581025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01550" y="142875"/>
          <a:ext cx="18002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571500</xdr:colOff>
      <xdr:row>0</xdr:row>
      <xdr:rowOff>104775</xdr:rowOff>
    </xdr:from>
    <xdr:to>
      <xdr:col>8</xdr:col>
      <xdr:colOff>1152525</xdr:colOff>
      <xdr:row>0</xdr:row>
      <xdr:rowOff>542925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04775"/>
          <a:ext cx="1781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0</xdr:row>
      <xdr:rowOff>76200</xdr:rowOff>
    </xdr:from>
    <xdr:to>
      <xdr:col>1</xdr:col>
      <xdr:colOff>1514475</xdr:colOff>
      <xdr:row>1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6200"/>
          <a:ext cx="21717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0</xdr:rowOff>
    </xdr:from>
    <xdr:to>
      <xdr:col>1</xdr:col>
      <xdr:colOff>904875</xdr:colOff>
      <xdr:row>3</xdr:row>
      <xdr:rowOff>238125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144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533400</xdr:colOff>
      <xdr:row>1</xdr:row>
      <xdr:rowOff>38100</xdr:rowOff>
    </xdr:from>
    <xdr:to>
      <xdr:col>6</xdr:col>
      <xdr:colOff>714375</xdr:colOff>
      <xdr:row>3</xdr:row>
      <xdr:rowOff>123825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0025"/>
          <a:ext cx="1485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76200</xdr:rowOff>
    </xdr:from>
    <xdr:to>
      <xdr:col>6</xdr:col>
      <xdr:colOff>342900</xdr:colOff>
      <xdr:row>3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257175"/>
          <a:ext cx="1428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219075</xdr:colOff>
      <xdr:row>0</xdr:row>
      <xdr:rowOff>95250</xdr:rowOff>
    </xdr:from>
    <xdr:to>
      <xdr:col>1</xdr:col>
      <xdr:colOff>790575</xdr:colOff>
      <xdr:row>3</xdr:row>
      <xdr:rowOff>76200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335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47625</xdr:rowOff>
    </xdr:from>
    <xdr:to>
      <xdr:col>7</xdr:col>
      <xdr:colOff>400050</xdr:colOff>
      <xdr:row>3</xdr:row>
      <xdr:rowOff>66675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47625"/>
          <a:ext cx="14192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123825</xdr:colOff>
      <xdr:row>0</xdr:row>
      <xdr:rowOff>161925</xdr:rowOff>
    </xdr:from>
    <xdr:to>
      <xdr:col>1</xdr:col>
      <xdr:colOff>838200</xdr:colOff>
      <xdr:row>3</xdr:row>
      <xdr:rowOff>276225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4763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6</xdr:col>
      <xdr:colOff>695325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763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28575</xdr:rowOff>
    </xdr:from>
    <xdr:to>
      <xdr:col>7</xdr:col>
      <xdr:colOff>400050</xdr:colOff>
      <xdr:row>3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8575"/>
          <a:ext cx="14668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workbookViewId="0" topLeftCell="A1">
      <selection activeCell="A1" sqref="A1"/>
    </sheetView>
  </sheetViews>
  <sheetFormatPr defaultColWidth="8.796875" defaultRowHeight="15.75" customHeight="1"/>
  <cols>
    <col min="1" max="1" width="6.5" style="1" customWidth="1"/>
    <col min="2" max="2" width="60.59765625" style="2" customWidth="1"/>
    <col min="3" max="3" width="9.09765625" style="3" customWidth="1"/>
    <col min="4" max="4" width="10.59765625" style="3" customWidth="1"/>
    <col min="5" max="5" width="19.19921875" style="4" customWidth="1"/>
    <col min="6" max="6" width="17.3984375" style="5" customWidth="1"/>
    <col min="7" max="7" width="18.19921875" style="4" customWidth="1"/>
    <col min="8" max="8" width="13.19921875" style="4" customWidth="1"/>
    <col min="9" max="9" width="14.09765625" style="4" customWidth="1"/>
    <col min="10" max="16384" width="5.59765625" style="4" customWidth="1"/>
  </cols>
  <sheetData>
    <row r="1" ht="12.75" customHeight="1">
      <c r="E1" s="6"/>
    </row>
    <row r="2" ht="26.25" customHeight="1"/>
    <row r="3" spans="3:4" ht="12.75" customHeight="1">
      <c r="C3" s="7"/>
      <c r="D3" s="7"/>
    </row>
    <row r="4" spans="3:4" ht="21.75" customHeight="1">
      <c r="C4" s="7"/>
      <c r="D4" s="8"/>
    </row>
    <row r="5" ht="17.25" customHeight="1"/>
    <row r="6" spans="2:5" ht="42" customHeight="1">
      <c r="B6" s="9" t="s">
        <v>0</v>
      </c>
      <c r="C6" s="10" t="s">
        <v>1</v>
      </c>
      <c r="D6" s="11" t="s">
        <v>2</v>
      </c>
      <c r="E6" s="12"/>
    </row>
    <row r="7" spans="2:7" ht="19.5" customHeight="1">
      <c r="B7" s="13" t="s">
        <v>3</v>
      </c>
      <c r="C7" s="14" t="s">
        <v>4</v>
      </c>
      <c r="D7" s="15">
        <v>4</v>
      </c>
      <c r="E7" s="16"/>
      <c r="F7" s="17"/>
      <c r="G7" s="18"/>
    </row>
    <row r="8" spans="2:8" ht="19.5" customHeight="1">
      <c r="B8" s="19" t="s">
        <v>5</v>
      </c>
      <c r="C8" s="14" t="s">
        <v>4</v>
      </c>
      <c r="D8" s="20">
        <v>89</v>
      </c>
      <c r="E8" s="21"/>
      <c r="F8" s="17"/>
      <c r="G8" s="18"/>
      <c r="H8" s="22"/>
    </row>
    <row r="9" spans="2:7" ht="19.5" customHeight="1">
      <c r="B9" s="23" t="s">
        <v>6</v>
      </c>
      <c r="C9" s="24" t="s">
        <v>7</v>
      </c>
      <c r="D9" s="25">
        <v>2</v>
      </c>
      <c r="E9" s="21"/>
      <c r="F9" s="17"/>
      <c r="G9" s="18"/>
    </row>
    <row r="10" spans="2:5" ht="19.5" customHeight="1">
      <c r="B10" s="23" t="s">
        <v>8</v>
      </c>
      <c r="C10" s="24" t="s">
        <v>7</v>
      </c>
      <c r="D10" s="25">
        <v>14</v>
      </c>
      <c r="E10" s="12"/>
    </row>
    <row r="11" spans="2:5" ht="30" customHeight="1">
      <c r="B11" s="19" t="s">
        <v>9</v>
      </c>
      <c r="C11" s="26" t="s">
        <v>7</v>
      </c>
      <c r="D11" s="27">
        <v>6</v>
      </c>
      <c r="E11" s="12"/>
    </row>
    <row r="12" spans="2:5" ht="19.5" customHeight="1">
      <c r="B12" s="19" t="s">
        <v>10</v>
      </c>
      <c r="C12" s="14" t="s">
        <v>7</v>
      </c>
      <c r="D12" s="28">
        <v>4</v>
      </c>
      <c r="E12" s="12"/>
    </row>
    <row r="13" spans="1:6" s="33" customFormat="1" ht="16.5" customHeight="1">
      <c r="A13" s="29"/>
      <c r="B13" s="30" t="s">
        <v>11</v>
      </c>
      <c r="C13" s="24" t="s">
        <v>7</v>
      </c>
      <c r="D13" s="25">
        <v>4</v>
      </c>
      <c r="E13" s="31"/>
      <c r="F13" s="32"/>
    </row>
    <row r="14" spans="2:5" ht="16.5" customHeight="1">
      <c r="B14" s="19" t="s">
        <v>12</v>
      </c>
      <c r="C14" s="34" t="s">
        <v>13</v>
      </c>
      <c r="D14" s="35">
        <v>8.42</v>
      </c>
      <c r="E14" s="12"/>
    </row>
    <row r="15" spans="2:5" ht="16.5" customHeight="1">
      <c r="B15" s="36" t="s">
        <v>14</v>
      </c>
      <c r="C15" s="34" t="s">
        <v>15</v>
      </c>
      <c r="D15" s="37">
        <v>16.55</v>
      </c>
      <c r="E15" s="12"/>
    </row>
    <row r="16" spans="2:9" ht="16.5" customHeight="1">
      <c r="B16" s="38" t="s">
        <v>16</v>
      </c>
      <c r="C16" s="24" t="s">
        <v>15</v>
      </c>
      <c r="D16" s="25">
        <v>44.75</v>
      </c>
      <c r="E16" s="12"/>
      <c r="G16" s="39"/>
      <c r="H16" s="40"/>
      <c r="I16" s="41"/>
    </row>
    <row r="17" spans="1:6" s="45" customFormat="1" ht="16.5" customHeight="1">
      <c r="A17" s="1"/>
      <c r="B17" s="19" t="s">
        <v>17</v>
      </c>
      <c r="C17" s="24" t="s">
        <v>13</v>
      </c>
      <c r="D17" s="42">
        <v>1415</v>
      </c>
      <c r="E17" s="43"/>
      <c r="F17" s="44"/>
    </row>
    <row r="18" spans="2:5" ht="15" customHeight="1">
      <c r="B18" s="19" t="s">
        <v>18</v>
      </c>
      <c r="C18" s="26" t="s">
        <v>7</v>
      </c>
      <c r="D18" s="27">
        <v>8</v>
      </c>
      <c r="E18" s="12"/>
    </row>
    <row r="19" spans="2:8" ht="16.5" customHeight="1">
      <c r="B19" s="38" t="s">
        <v>19</v>
      </c>
      <c r="C19" s="24" t="s">
        <v>20</v>
      </c>
      <c r="D19" s="25">
        <v>7</v>
      </c>
      <c r="E19" s="12"/>
      <c r="H19" s="12"/>
    </row>
    <row r="20" spans="2:5" ht="29.25" customHeight="1">
      <c r="B20" s="19" t="s">
        <v>21</v>
      </c>
      <c r="C20" s="24" t="s">
        <v>20</v>
      </c>
      <c r="D20" s="20">
        <v>96</v>
      </c>
      <c r="E20" s="12"/>
    </row>
    <row r="21" spans="2:4" ht="13.5" customHeight="1">
      <c r="B21" s="23" t="s">
        <v>22</v>
      </c>
      <c r="C21" s="24" t="s">
        <v>7</v>
      </c>
      <c r="D21" s="25">
        <v>30</v>
      </c>
    </row>
    <row r="22" spans="2:5" ht="16.5" customHeight="1">
      <c r="B22" s="23" t="s">
        <v>23</v>
      </c>
      <c r="C22" s="24" t="s">
        <v>7</v>
      </c>
      <c r="D22" s="25">
        <v>30</v>
      </c>
      <c r="E22" s="46"/>
    </row>
    <row r="23" spans="2:5" ht="16.5" customHeight="1">
      <c r="B23" s="19" t="s">
        <v>24</v>
      </c>
      <c r="C23" s="14" t="s">
        <v>15</v>
      </c>
      <c r="D23" s="20">
        <v>150</v>
      </c>
      <c r="E23" s="46"/>
    </row>
    <row r="24" spans="1:6" s="52" customFormat="1" ht="15" customHeight="1">
      <c r="A24" s="1"/>
      <c r="B24" s="47" t="s">
        <v>25</v>
      </c>
      <c r="C24" s="48" t="s">
        <v>26</v>
      </c>
      <c r="D24" s="49">
        <v>22.05</v>
      </c>
      <c r="E24" s="50"/>
      <c r="F24" s="51"/>
    </row>
    <row r="25" spans="2:5" ht="16.5" customHeight="1">
      <c r="B25" s="19" t="s">
        <v>27</v>
      </c>
      <c r="C25" s="14" t="s">
        <v>7</v>
      </c>
      <c r="D25" s="20">
        <v>5</v>
      </c>
      <c r="E25" s="46"/>
    </row>
    <row r="26" spans="2:5" ht="16.5" customHeight="1">
      <c r="B26" s="19" t="s">
        <v>28</v>
      </c>
      <c r="C26" s="14" t="s">
        <v>7</v>
      </c>
      <c r="D26" s="20">
        <v>2</v>
      </c>
      <c r="E26" s="46"/>
    </row>
    <row r="27" spans="2:4" ht="15" customHeight="1">
      <c r="B27" s="19" t="s">
        <v>29</v>
      </c>
      <c r="C27" s="14" t="s">
        <v>7</v>
      </c>
      <c r="D27" s="20">
        <v>2</v>
      </c>
    </row>
    <row r="28" spans="2:4" ht="16.5" customHeight="1">
      <c r="B28" s="53" t="s">
        <v>30</v>
      </c>
      <c r="C28" s="34" t="s">
        <v>31</v>
      </c>
      <c r="D28" s="35">
        <v>25</v>
      </c>
    </row>
    <row r="29" spans="2:4" ht="18.75" customHeight="1">
      <c r="B29" s="54" t="s">
        <v>32</v>
      </c>
      <c r="C29" s="24" t="s">
        <v>33</v>
      </c>
      <c r="D29" s="55">
        <v>4</v>
      </c>
    </row>
    <row r="30" spans="2:4" ht="18.75" customHeight="1">
      <c r="B30" s="23" t="s">
        <v>34</v>
      </c>
      <c r="C30" s="24" t="s">
        <v>33</v>
      </c>
      <c r="D30" s="55">
        <v>4</v>
      </c>
    </row>
    <row r="31" spans="2:4" ht="32.25" customHeight="1">
      <c r="B31" s="19" t="s">
        <v>35</v>
      </c>
      <c r="C31" s="14" t="s">
        <v>7</v>
      </c>
      <c r="D31" s="20">
        <v>11990</v>
      </c>
    </row>
    <row r="32" spans="2:4" ht="16.5" customHeight="1">
      <c r="B32" s="23" t="s">
        <v>36</v>
      </c>
      <c r="C32" s="24" t="s">
        <v>7</v>
      </c>
      <c r="D32" s="25">
        <v>4</v>
      </c>
    </row>
    <row r="33" spans="2:5" ht="30" customHeight="1">
      <c r="B33" s="38" t="s">
        <v>37</v>
      </c>
      <c r="C33" s="24" t="s">
        <v>38</v>
      </c>
      <c r="D33" s="25">
        <v>1.5</v>
      </c>
      <c r="E33" s="56"/>
    </row>
    <row r="34" spans="2:4" ht="16.5" customHeight="1">
      <c r="B34" s="38" t="s">
        <v>39</v>
      </c>
      <c r="C34" s="24" t="s">
        <v>38</v>
      </c>
      <c r="D34" s="25">
        <v>1.5</v>
      </c>
    </row>
    <row r="35" spans="2:4" ht="16.5" customHeight="1">
      <c r="B35" s="38" t="s">
        <v>40</v>
      </c>
      <c r="C35" s="24" t="s">
        <v>38</v>
      </c>
      <c r="D35" s="25">
        <v>20</v>
      </c>
    </row>
    <row r="36" spans="2:4" ht="16.5" customHeight="1">
      <c r="B36" s="38" t="s">
        <v>41</v>
      </c>
      <c r="C36" s="24" t="s">
        <v>38</v>
      </c>
      <c r="D36" s="25">
        <v>20</v>
      </c>
    </row>
    <row r="37" spans="2:4" ht="30" customHeight="1">
      <c r="B37" s="38" t="s">
        <v>42</v>
      </c>
      <c r="C37" s="24" t="s">
        <v>38</v>
      </c>
      <c r="D37" s="25">
        <v>40</v>
      </c>
    </row>
    <row r="38" spans="2:4" ht="48" customHeight="1">
      <c r="B38" s="19" t="s">
        <v>43</v>
      </c>
      <c r="C38" s="14" t="s">
        <v>38</v>
      </c>
      <c r="D38" s="20">
        <v>30</v>
      </c>
    </row>
    <row r="39" spans="2:4" ht="48" customHeight="1">
      <c r="B39" s="19" t="s">
        <v>44</v>
      </c>
      <c r="C39" s="14" t="s">
        <v>38</v>
      </c>
      <c r="D39" s="20">
        <v>30</v>
      </c>
    </row>
    <row r="40" spans="2:4" ht="39.75" customHeight="1">
      <c r="B40" s="19" t="s">
        <v>45</v>
      </c>
      <c r="C40" s="14" t="s">
        <v>38</v>
      </c>
      <c r="D40" s="20">
        <v>30</v>
      </c>
    </row>
    <row r="41" spans="2:4" ht="30" customHeight="1">
      <c r="B41" s="19" t="s">
        <v>46</v>
      </c>
      <c r="C41" s="57" t="s">
        <v>15</v>
      </c>
      <c r="D41" s="57">
        <v>0.15</v>
      </c>
    </row>
    <row r="42" spans="2:4" ht="30" customHeight="1">
      <c r="B42" s="19" t="s">
        <v>47</v>
      </c>
      <c r="C42" s="57" t="s">
        <v>15</v>
      </c>
      <c r="D42" s="57">
        <v>0.567</v>
      </c>
    </row>
    <row r="43" spans="2:4" ht="30" customHeight="1">
      <c r="B43" s="19" t="s">
        <v>48</v>
      </c>
      <c r="C43" s="57" t="s">
        <v>15</v>
      </c>
      <c r="D43" s="57">
        <v>0.09</v>
      </c>
    </row>
    <row r="44" spans="2:4" ht="30" customHeight="1">
      <c r="B44" s="19" t="s">
        <v>49</v>
      </c>
      <c r="C44" s="14" t="s">
        <v>7</v>
      </c>
      <c r="D44" s="20">
        <v>16</v>
      </c>
    </row>
    <row r="45" spans="2:4" ht="24.75" customHeight="1">
      <c r="B45" s="19" t="s">
        <v>50</v>
      </c>
      <c r="C45" s="14" t="s">
        <v>7</v>
      </c>
      <c r="D45" s="20">
        <v>3</v>
      </c>
    </row>
    <row r="46" spans="2:4" ht="32.25" customHeight="1">
      <c r="B46" s="58" t="s">
        <v>51</v>
      </c>
      <c r="C46" s="14" t="s">
        <v>7</v>
      </c>
      <c r="D46" s="28">
        <v>2</v>
      </c>
    </row>
    <row r="47" spans="2:4" ht="23.25" customHeight="1">
      <c r="B47" s="19" t="s">
        <v>52</v>
      </c>
      <c r="C47" s="14" t="s">
        <v>7</v>
      </c>
      <c r="D47" s="28">
        <v>9</v>
      </c>
    </row>
    <row r="48" spans="1:6" s="52" customFormat="1" ht="29.25" customHeight="1">
      <c r="A48" s="1"/>
      <c r="B48" s="19" t="s">
        <v>53</v>
      </c>
      <c r="C48" s="14" t="s">
        <v>7</v>
      </c>
      <c r="D48" s="20">
        <v>78</v>
      </c>
      <c r="F48" s="51"/>
    </row>
    <row r="49" spans="2:4" ht="24.75" customHeight="1">
      <c r="B49" s="19" t="s">
        <v>54</v>
      </c>
      <c r="C49" s="14" t="s">
        <v>7</v>
      </c>
      <c r="D49" s="59">
        <v>2</v>
      </c>
    </row>
    <row r="50" spans="2:4" ht="32.25" customHeight="1">
      <c r="B50" s="58" t="s">
        <v>55</v>
      </c>
      <c r="C50" s="14" t="s">
        <v>7</v>
      </c>
      <c r="D50" s="28">
        <v>5</v>
      </c>
    </row>
    <row r="51" spans="2:4" ht="15" customHeight="1">
      <c r="B51" s="38" t="s">
        <v>56</v>
      </c>
      <c r="C51" s="24" t="s">
        <v>13</v>
      </c>
      <c r="D51" s="25">
        <f>3262.89+100</f>
        <v>3362.89</v>
      </c>
    </row>
    <row r="52" spans="2:4" ht="19.5" customHeight="1">
      <c r="B52" s="38" t="s">
        <v>57</v>
      </c>
      <c r="C52" s="24" t="s">
        <v>38</v>
      </c>
      <c r="D52" s="25">
        <v>35</v>
      </c>
    </row>
    <row r="53" spans="1:6" s="52" customFormat="1" ht="26.25" customHeight="1">
      <c r="A53" s="1"/>
      <c r="B53" s="53" t="s">
        <v>58</v>
      </c>
      <c r="C53" s="24" t="s">
        <v>7</v>
      </c>
      <c r="D53" s="25">
        <v>55</v>
      </c>
      <c r="F53" s="51"/>
    </row>
    <row r="54" spans="2:4" ht="23.25" customHeight="1">
      <c r="B54" s="1" t="s">
        <v>59</v>
      </c>
      <c r="C54" s="24" t="s">
        <v>60</v>
      </c>
      <c r="D54" s="55">
        <v>4</v>
      </c>
    </row>
    <row r="55" spans="2:4" ht="33.75" customHeight="1">
      <c r="B55" s="60" t="s">
        <v>61</v>
      </c>
      <c r="C55" s="61" t="s">
        <v>7</v>
      </c>
      <c r="D55" s="59">
        <v>5</v>
      </c>
    </row>
    <row r="56" spans="2:4" ht="32.25" customHeight="1">
      <c r="B56" s="19" t="s">
        <v>62</v>
      </c>
      <c r="C56" s="14" t="s">
        <v>7</v>
      </c>
      <c r="D56" s="20">
        <v>2</v>
      </c>
    </row>
    <row r="57" spans="2:4" ht="26.25" customHeight="1">
      <c r="B57" s="47" t="s">
        <v>63</v>
      </c>
      <c r="C57" s="34" t="s">
        <v>13</v>
      </c>
      <c r="D57" s="35">
        <f>4600.8+900</f>
        <v>5500.8</v>
      </c>
    </row>
    <row r="58" spans="2:4" ht="42" customHeight="1">
      <c r="B58" s="19" t="s">
        <v>64</v>
      </c>
      <c r="C58" s="14" t="s">
        <v>15</v>
      </c>
      <c r="D58" s="20">
        <v>23</v>
      </c>
    </row>
    <row r="59" spans="2:4" ht="18" customHeight="1">
      <c r="B59" s="1" t="s">
        <v>65</v>
      </c>
      <c r="C59" s="62" t="s">
        <v>66</v>
      </c>
      <c r="D59" s="63">
        <v>6</v>
      </c>
    </row>
    <row r="60" spans="1:6" s="52" customFormat="1" ht="15" customHeight="1">
      <c r="A60" s="1"/>
      <c r="B60" s="1" t="s">
        <v>67</v>
      </c>
      <c r="C60" s="57" t="s">
        <v>38</v>
      </c>
      <c r="D60" s="64">
        <v>50</v>
      </c>
      <c r="E60" s="50"/>
      <c r="F60" s="51"/>
    </row>
    <row r="61" spans="2:4" ht="29.25" customHeight="1">
      <c r="B61" s="1" t="s">
        <v>68</v>
      </c>
      <c r="C61" s="65" t="s">
        <v>38</v>
      </c>
      <c r="D61" s="66">
        <v>100</v>
      </c>
    </row>
    <row r="62" spans="2:4" ht="29.25" customHeight="1">
      <c r="B62" s="23" t="s">
        <v>69</v>
      </c>
      <c r="C62" s="24" t="s">
        <v>7</v>
      </c>
      <c r="D62" s="25">
        <v>2</v>
      </c>
    </row>
    <row r="63" spans="2:4" ht="23.25" customHeight="1">
      <c r="B63" s="23" t="s">
        <v>70</v>
      </c>
      <c r="C63" s="48" t="s">
        <v>20</v>
      </c>
      <c r="D63" s="35">
        <v>8</v>
      </c>
    </row>
    <row r="64" spans="2:4" ht="22.5" customHeight="1">
      <c r="B64" s="23" t="s">
        <v>71</v>
      </c>
      <c r="C64" s="34" t="s">
        <v>20</v>
      </c>
      <c r="D64" s="35">
        <v>56</v>
      </c>
    </row>
    <row r="65" spans="2:4" ht="29.25" customHeight="1">
      <c r="B65" s="23" t="s">
        <v>72</v>
      </c>
      <c r="C65" s="24" t="s">
        <v>7</v>
      </c>
      <c r="D65" s="25">
        <v>12</v>
      </c>
    </row>
    <row r="66" spans="2:4" ht="15" customHeight="1">
      <c r="B66" s="30" t="s">
        <v>73</v>
      </c>
      <c r="C66" s="24" t="s">
        <v>7</v>
      </c>
      <c r="D66" s="25">
        <v>4</v>
      </c>
    </row>
    <row r="67" spans="2:4" ht="27.75" customHeight="1">
      <c r="B67" s="19" t="s">
        <v>74</v>
      </c>
      <c r="C67" s="14" t="s">
        <v>7</v>
      </c>
      <c r="D67" s="20">
        <v>2</v>
      </c>
    </row>
    <row r="68" spans="2:4" ht="29.25" customHeight="1">
      <c r="B68" s="19" t="s">
        <v>75</v>
      </c>
      <c r="C68" s="14" t="s">
        <v>7</v>
      </c>
      <c r="D68" s="20">
        <v>2</v>
      </c>
    </row>
    <row r="69" spans="2:4" ht="30" customHeight="1">
      <c r="B69" s="19" t="s">
        <v>76</v>
      </c>
      <c r="C69" s="67" t="s">
        <v>7</v>
      </c>
      <c r="D69" s="59">
        <v>8</v>
      </c>
    </row>
    <row r="70" spans="2:4" ht="29.25" customHeight="1">
      <c r="B70" s="54" t="s">
        <v>77</v>
      </c>
      <c r="C70" s="24" t="s">
        <v>7</v>
      </c>
      <c r="D70" s="25">
        <v>4</v>
      </c>
    </row>
    <row r="71" spans="2:4" ht="15" customHeight="1">
      <c r="B71" s="54" t="s">
        <v>78</v>
      </c>
      <c r="C71" s="24" t="s">
        <v>7</v>
      </c>
      <c r="D71" s="25">
        <v>2</v>
      </c>
    </row>
    <row r="72" spans="2:4" ht="15" customHeight="1">
      <c r="B72" s="23" t="s">
        <v>79</v>
      </c>
      <c r="C72" s="24" t="s">
        <v>7</v>
      </c>
      <c r="D72" s="25">
        <v>2</v>
      </c>
    </row>
    <row r="73" spans="2:4" ht="29.25" customHeight="1">
      <c r="B73" s="19" t="s">
        <v>80</v>
      </c>
      <c r="C73" s="26" t="s">
        <v>38</v>
      </c>
      <c r="D73" s="27">
        <v>40</v>
      </c>
    </row>
    <row r="74" spans="2:5" ht="13.5" customHeight="1">
      <c r="B74" s="58" t="s">
        <v>81</v>
      </c>
      <c r="C74" s="26" t="s">
        <v>38</v>
      </c>
      <c r="D74" s="27">
        <v>8</v>
      </c>
      <c r="E74" s="12"/>
    </row>
    <row r="75" spans="2:4" ht="15" customHeight="1">
      <c r="B75" s="19" t="s">
        <v>82</v>
      </c>
      <c r="C75" s="14" t="s">
        <v>7</v>
      </c>
      <c r="D75" s="20">
        <v>10</v>
      </c>
    </row>
    <row r="76" spans="2:4" ht="15" customHeight="1">
      <c r="B76" s="38" t="s">
        <v>83</v>
      </c>
      <c r="C76" s="24" t="s">
        <v>7</v>
      </c>
      <c r="D76" s="25">
        <v>2</v>
      </c>
    </row>
    <row r="77" spans="2:4" ht="15.75" customHeight="1">
      <c r="B77" s="1" t="s">
        <v>84</v>
      </c>
      <c r="C77" s="34" t="s">
        <v>85</v>
      </c>
      <c r="D77" s="35">
        <v>10.96</v>
      </c>
    </row>
    <row r="78" spans="2:4" ht="15.75" customHeight="1">
      <c r="B78" s="19" t="s">
        <v>86</v>
      </c>
      <c r="C78" s="26" t="s">
        <v>87</v>
      </c>
      <c r="D78" s="28">
        <v>5</v>
      </c>
    </row>
    <row r="79" spans="1:6" s="52" customFormat="1" ht="45" customHeight="1">
      <c r="A79" s="68"/>
      <c r="B79" s="68" t="s">
        <v>88</v>
      </c>
      <c r="C79" s="69" t="s">
        <v>38</v>
      </c>
      <c r="D79" s="70">
        <v>300</v>
      </c>
      <c r="F79" s="51"/>
    </row>
    <row r="80" spans="2:4" ht="45" customHeight="1">
      <c r="B80" s="68" t="s">
        <v>89</v>
      </c>
      <c r="C80" s="24" t="s">
        <v>38</v>
      </c>
      <c r="D80" s="25">
        <v>200</v>
      </c>
    </row>
    <row r="81" spans="2:4" ht="45" customHeight="1">
      <c r="B81" s="68" t="s">
        <v>90</v>
      </c>
      <c r="C81" s="24" t="s">
        <v>38</v>
      </c>
      <c r="D81" s="25">
        <v>100</v>
      </c>
    </row>
    <row r="82" spans="2:4" ht="45" customHeight="1">
      <c r="B82" s="68" t="s">
        <v>91</v>
      </c>
      <c r="C82" s="24" t="s">
        <v>38</v>
      </c>
      <c r="D82" s="25">
        <v>240</v>
      </c>
    </row>
    <row r="83" spans="2:4" ht="45" customHeight="1">
      <c r="B83" s="68" t="s">
        <v>92</v>
      </c>
      <c r="C83" s="24" t="s">
        <v>38</v>
      </c>
      <c r="D83" s="25">
        <v>240</v>
      </c>
    </row>
    <row r="84" spans="2:4" ht="45" customHeight="1">
      <c r="B84" s="68" t="s">
        <v>93</v>
      </c>
      <c r="C84" s="24" t="s">
        <v>38</v>
      </c>
      <c r="D84" s="25">
        <v>40</v>
      </c>
    </row>
    <row r="85" spans="2:4" ht="45" customHeight="1">
      <c r="B85" s="68" t="s">
        <v>94</v>
      </c>
      <c r="C85" s="24" t="s">
        <v>66</v>
      </c>
      <c r="D85" s="55">
        <v>8</v>
      </c>
    </row>
    <row r="86" spans="2:4" ht="42" customHeight="1">
      <c r="B86" s="19" t="s">
        <v>95</v>
      </c>
      <c r="C86" s="14" t="s">
        <v>38</v>
      </c>
      <c r="D86" s="20">
        <v>100</v>
      </c>
    </row>
    <row r="87" spans="2:4" ht="32.25" customHeight="1">
      <c r="B87" s="19" t="s">
        <v>96</v>
      </c>
      <c r="C87" s="14" t="s">
        <v>38</v>
      </c>
      <c r="D87" s="20">
        <v>100</v>
      </c>
    </row>
    <row r="88" spans="2:4" ht="32.25" customHeight="1">
      <c r="B88" s="19" t="s">
        <v>97</v>
      </c>
      <c r="C88" s="14" t="s">
        <v>7</v>
      </c>
      <c r="D88" s="20">
        <v>6</v>
      </c>
    </row>
    <row r="89" spans="2:4" ht="15.75" customHeight="1">
      <c r="B89" s="53" t="s">
        <v>98</v>
      </c>
      <c r="C89" s="24" t="s">
        <v>7</v>
      </c>
      <c r="D89" s="25">
        <v>6</v>
      </c>
    </row>
    <row r="90" spans="2:4" ht="39.75" customHeight="1">
      <c r="B90" s="19" t="s">
        <v>99</v>
      </c>
      <c r="C90" s="14" t="s">
        <v>26</v>
      </c>
      <c r="D90" s="20">
        <v>200</v>
      </c>
    </row>
    <row r="91" spans="2:4" ht="30.75" customHeight="1">
      <c r="B91" s="19" t="s">
        <v>100</v>
      </c>
      <c r="C91" s="14" t="s">
        <v>7</v>
      </c>
      <c r="D91" s="28">
        <v>6</v>
      </c>
    </row>
    <row r="92" spans="2:4" ht="15.75" customHeight="1">
      <c r="B92" s="53" t="s">
        <v>101</v>
      </c>
      <c r="C92" s="24" t="s">
        <v>7</v>
      </c>
      <c r="D92" s="25">
        <v>3</v>
      </c>
    </row>
    <row r="93" spans="2:4" ht="15.75" customHeight="1">
      <c r="B93" s="53" t="s">
        <v>102</v>
      </c>
      <c r="C93" s="24" t="s">
        <v>7</v>
      </c>
      <c r="D93" s="25">
        <v>3</v>
      </c>
    </row>
    <row r="94" spans="2:4" ht="30" customHeight="1">
      <c r="B94" s="19" t="s">
        <v>103</v>
      </c>
      <c r="C94" s="14" t="s">
        <v>7</v>
      </c>
      <c r="D94" s="28">
        <v>6</v>
      </c>
    </row>
    <row r="95" spans="2:4" ht="15" customHeight="1">
      <c r="B95" s="71" t="s">
        <v>104</v>
      </c>
      <c r="C95" s="72" t="s">
        <v>20</v>
      </c>
      <c r="D95" s="55">
        <v>3</v>
      </c>
    </row>
    <row r="96" spans="2:4" ht="15.75" customHeight="1">
      <c r="B96" s="23" t="s">
        <v>105</v>
      </c>
      <c r="C96" s="24" t="s">
        <v>7</v>
      </c>
      <c r="D96" s="25">
        <v>3</v>
      </c>
    </row>
    <row r="97" spans="2:4" ht="15.75" customHeight="1">
      <c r="B97" s="23" t="s">
        <v>106</v>
      </c>
      <c r="C97" s="24" t="s">
        <v>7</v>
      </c>
      <c r="D97" s="25">
        <v>3</v>
      </c>
    </row>
    <row r="98" spans="2:4" ht="15.75" customHeight="1">
      <c r="B98" s="38" t="s">
        <v>107</v>
      </c>
      <c r="C98" s="24" t="s">
        <v>20</v>
      </c>
      <c r="D98" s="25">
        <v>2</v>
      </c>
    </row>
    <row r="99" spans="2:4" ht="15.75" customHeight="1">
      <c r="B99" s="73" t="s">
        <v>108</v>
      </c>
      <c r="C99" s="24" t="s">
        <v>7</v>
      </c>
      <c r="D99" s="25">
        <v>10</v>
      </c>
    </row>
    <row r="100" spans="2:4" ht="15.75" customHeight="1">
      <c r="B100" s="23" t="s">
        <v>109</v>
      </c>
      <c r="C100" s="24" t="s">
        <v>7</v>
      </c>
      <c r="D100" s="64">
        <v>2</v>
      </c>
    </row>
    <row r="101" spans="2:4" ht="43.5" customHeight="1">
      <c r="B101" s="58" t="s">
        <v>110</v>
      </c>
      <c r="C101" s="14" t="s">
        <v>7</v>
      </c>
      <c r="D101" s="20">
        <v>6</v>
      </c>
    </row>
    <row r="102" spans="2:4" ht="39" customHeight="1">
      <c r="B102" s="19" t="s">
        <v>111</v>
      </c>
      <c r="C102" s="14" t="s">
        <v>7</v>
      </c>
      <c r="D102" s="20">
        <v>6</v>
      </c>
    </row>
    <row r="103" spans="2:4" ht="35.25" customHeight="1">
      <c r="B103" s="58" t="s">
        <v>112</v>
      </c>
      <c r="C103" s="14" t="s">
        <v>7</v>
      </c>
      <c r="D103" s="20">
        <v>4</v>
      </c>
    </row>
    <row r="104" spans="1:4" ht="30" customHeight="1">
      <c r="A104" s="68"/>
      <c r="B104" s="19" t="s">
        <v>113</v>
      </c>
      <c r="C104" s="26" t="s">
        <v>7</v>
      </c>
      <c r="D104" s="27">
        <v>30</v>
      </c>
    </row>
    <row r="105" spans="1:6" s="52" customFormat="1" ht="30" customHeight="1">
      <c r="A105" s="68"/>
      <c r="B105" s="19" t="s">
        <v>114</v>
      </c>
      <c r="C105" s="26" t="s">
        <v>7</v>
      </c>
      <c r="D105" s="27">
        <v>2</v>
      </c>
      <c r="F105" s="51"/>
    </row>
    <row r="106" spans="2:4" ht="15.75" customHeight="1">
      <c r="B106" s="19" t="s">
        <v>115</v>
      </c>
      <c r="C106" s="26" t="s">
        <v>7</v>
      </c>
      <c r="D106" s="20">
        <v>4</v>
      </c>
    </row>
    <row r="107" spans="2:4" ht="15.75" customHeight="1">
      <c r="B107" s="19" t="s">
        <v>116</v>
      </c>
      <c r="C107" s="26" t="s">
        <v>7</v>
      </c>
      <c r="D107" s="20">
        <v>9</v>
      </c>
    </row>
    <row r="108" spans="2:4" ht="15.75" customHeight="1">
      <c r="B108" s="23" t="s">
        <v>117</v>
      </c>
      <c r="C108" s="57" t="s">
        <v>60</v>
      </c>
      <c r="D108" s="74">
        <v>2</v>
      </c>
    </row>
    <row r="109" spans="2:4" ht="56.25" customHeight="1">
      <c r="B109" s="19" t="s">
        <v>118</v>
      </c>
      <c r="C109" s="75" t="s">
        <v>7</v>
      </c>
      <c r="D109" s="76">
        <v>2</v>
      </c>
    </row>
    <row r="110" spans="2:4" ht="56.25" customHeight="1">
      <c r="B110" s="19" t="s">
        <v>119</v>
      </c>
      <c r="C110" s="67" t="s">
        <v>7</v>
      </c>
      <c r="D110" s="59">
        <v>6</v>
      </c>
    </row>
    <row r="111" spans="2:4" ht="40.5" customHeight="1">
      <c r="B111" s="19" t="s">
        <v>120</v>
      </c>
      <c r="C111" s="14" t="s">
        <v>7</v>
      </c>
      <c r="D111" s="20">
        <v>28</v>
      </c>
    </row>
    <row r="112" spans="2:4" ht="39" customHeight="1">
      <c r="B112" s="19" t="s">
        <v>121</v>
      </c>
      <c r="C112" s="67" t="s">
        <v>7</v>
      </c>
      <c r="D112" s="59">
        <v>8</v>
      </c>
    </row>
    <row r="113" spans="2:4" ht="42.75" customHeight="1">
      <c r="B113" s="58" t="s">
        <v>122</v>
      </c>
      <c r="C113" s="67" t="s">
        <v>7</v>
      </c>
      <c r="D113" s="59">
        <v>4</v>
      </c>
    </row>
    <row r="114" spans="2:4" ht="56.25" customHeight="1">
      <c r="B114" s="19" t="s">
        <v>123</v>
      </c>
      <c r="C114" s="14" t="s">
        <v>7</v>
      </c>
      <c r="D114" s="20">
        <v>6</v>
      </c>
    </row>
    <row r="115" spans="2:4" ht="15" customHeight="1">
      <c r="B115" s="19" t="s">
        <v>124</v>
      </c>
      <c r="C115" s="14" t="s">
        <v>7</v>
      </c>
      <c r="D115" s="28">
        <v>16</v>
      </c>
    </row>
    <row r="116" spans="2:4" ht="15.75" customHeight="1">
      <c r="B116" s="38" t="s">
        <v>125</v>
      </c>
      <c r="C116" s="24" t="s">
        <v>20</v>
      </c>
      <c r="D116" s="25">
        <v>1</v>
      </c>
    </row>
    <row r="117" spans="2:4" ht="30" customHeight="1">
      <c r="B117" s="47" t="s">
        <v>126</v>
      </c>
      <c r="C117" s="34" t="s">
        <v>15</v>
      </c>
      <c r="D117" s="35">
        <v>0.3</v>
      </c>
    </row>
    <row r="118" spans="2:4" ht="15.75" customHeight="1">
      <c r="B118" s="23" t="s">
        <v>127</v>
      </c>
      <c r="C118" s="24" t="s">
        <v>7</v>
      </c>
      <c r="D118" s="25">
        <v>24</v>
      </c>
    </row>
    <row r="119" spans="2:4" ht="15.75" customHeight="1">
      <c r="B119" s="58" t="s">
        <v>128</v>
      </c>
      <c r="C119" s="14" t="s">
        <v>7</v>
      </c>
      <c r="D119" s="20">
        <v>16</v>
      </c>
    </row>
    <row r="120" spans="2:4" ht="15.75" customHeight="1">
      <c r="B120" s="38" t="s">
        <v>129</v>
      </c>
      <c r="C120" s="24" t="s">
        <v>85</v>
      </c>
      <c r="D120" s="25">
        <v>36.33</v>
      </c>
    </row>
    <row r="121" spans="2:4" ht="15.75" customHeight="1">
      <c r="B121" s="47" t="s">
        <v>130</v>
      </c>
      <c r="C121" s="34" t="s">
        <v>85</v>
      </c>
      <c r="D121" s="35">
        <v>72.76</v>
      </c>
    </row>
    <row r="122" spans="2:4" ht="15.75" customHeight="1">
      <c r="B122" s="47" t="s">
        <v>131</v>
      </c>
      <c r="C122" s="24" t="s">
        <v>7</v>
      </c>
      <c r="D122" s="35">
        <v>2</v>
      </c>
    </row>
    <row r="123" spans="2:4" ht="15.75" customHeight="1">
      <c r="B123" s="19" t="s">
        <v>132</v>
      </c>
      <c r="C123" s="14" t="s">
        <v>7</v>
      </c>
      <c r="D123" s="20">
        <v>2</v>
      </c>
    </row>
    <row r="124" spans="2:4" ht="15.75" customHeight="1">
      <c r="B124" s="38" t="s">
        <v>133</v>
      </c>
      <c r="C124" s="24" t="s">
        <v>20</v>
      </c>
      <c r="D124" s="25">
        <v>1</v>
      </c>
    </row>
    <row r="125" spans="2:4" ht="15.75" customHeight="1">
      <c r="B125" s="38" t="s">
        <v>134</v>
      </c>
      <c r="C125" s="24" t="s">
        <v>135</v>
      </c>
      <c r="D125" s="25">
        <v>1</v>
      </c>
    </row>
    <row r="126" spans="2:4" ht="15.75" customHeight="1">
      <c r="B126" s="77" t="s">
        <v>136</v>
      </c>
      <c r="C126" s="14" t="s">
        <v>20</v>
      </c>
      <c r="D126" s="20">
        <v>10</v>
      </c>
    </row>
    <row r="127" spans="2:4" ht="15.75" customHeight="1">
      <c r="B127" s="38" t="s">
        <v>137</v>
      </c>
      <c r="C127" s="24" t="s">
        <v>20</v>
      </c>
      <c r="D127" s="25">
        <v>10</v>
      </c>
    </row>
    <row r="128" spans="2:4" ht="15.75" customHeight="1">
      <c r="B128" s="19" t="s">
        <v>138</v>
      </c>
      <c r="C128" s="14" t="s">
        <v>7</v>
      </c>
      <c r="D128" s="28">
        <v>29</v>
      </c>
    </row>
    <row r="129" spans="2:4" ht="15.75" customHeight="1">
      <c r="B129" s="19" t="s">
        <v>139</v>
      </c>
      <c r="C129" s="14" t="s">
        <v>7</v>
      </c>
      <c r="D129" s="20">
        <v>10</v>
      </c>
    </row>
    <row r="130" spans="2:4" ht="40.5" customHeight="1">
      <c r="B130" s="19" t="s">
        <v>140</v>
      </c>
      <c r="C130" s="14" t="s">
        <v>141</v>
      </c>
      <c r="D130" s="20">
        <v>14</v>
      </c>
    </row>
    <row r="131" spans="2:4" ht="15.75" customHeight="1">
      <c r="B131" s="78" t="s">
        <v>142</v>
      </c>
      <c r="C131" s="57" t="s">
        <v>38</v>
      </c>
      <c r="D131" s="64">
        <v>15</v>
      </c>
    </row>
    <row r="132" spans="2:4" ht="15.75" customHeight="1">
      <c r="B132" s="79" t="s">
        <v>143</v>
      </c>
      <c r="C132" s="67" t="s">
        <v>26</v>
      </c>
      <c r="D132" s="59">
        <v>144</v>
      </c>
    </row>
    <row r="133" spans="2:4" ht="15.75" customHeight="1">
      <c r="B133" s="54" t="s">
        <v>144</v>
      </c>
      <c r="C133" s="34" t="s">
        <v>20</v>
      </c>
      <c r="D133" s="35">
        <v>43</v>
      </c>
    </row>
    <row r="134" spans="2:4" ht="15.75" customHeight="1">
      <c r="B134" s="79" t="s">
        <v>145</v>
      </c>
      <c r="C134" s="67" t="s">
        <v>38</v>
      </c>
      <c r="D134" s="59">
        <v>2</v>
      </c>
    </row>
    <row r="135" spans="2:4" ht="56.25" customHeight="1">
      <c r="B135" s="79" t="s">
        <v>146</v>
      </c>
      <c r="C135" s="67" t="s">
        <v>7</v>
      </c>
      <c r="D135" s="59">
        <v>14</v>
      </c>
    </row>
    <row r="136" spans="2:4" ht="56.25" customHeight="1">
      <c r="B136" s="80" t="s">
        <v>147</v>
      </c>
      <c r="C136" s="67" t="s">
        <v>7</v>
      </c>
      <c r="D136" s="59">
        <v>4</v>
      </c>
    </row>
    <row r="137" spans="2:4" ht="15.75" customHeight="1">
      <c r="B137" s="81" t="s">
        <v>148</v>
      </c>
      <c r="C137" s="57" t="s">
        <v>7</v>
      </c>
      <c r="D137" s="64">
        <v>3</v>
      </c>
    </row>
    <row r="138" spans="2:4" ht="15.75" customHeight="1">
      <c r="B138" s="81" t="s">
        <v>148</v>
      </c>
      <c r="C138" s="57" t="s">
        <v>7</v>
      </c>
      <c r="D138" s="64">
        <v>3</v>
      </c>
    </row>
    <row r="139" spans="2:4" ht="15.75" customHeight="1">
      <c r="B139" s="81" t="s">
        <v>149</v>
      </c>
      <c r="C139" s="57" t="s">
        <v>7</v>
      </c>
      <c r="D139" s="64">
        <v>4</v>
      </c>
    </row>
    <row r="140" spans="2:4" ht="15.75" customHeight="1">
      <c r="B140" s="81" t="s">
        <v>149</v>
      </c>
      <c r="C140" s="57" t="s">
        <v>7</v>
      </c>
      <c r="D140" s="64">
        <v>4</v>
      </c>
    </row>
    <row r="141" spans="2:4" ht="15.75" customHeight="1">
      <c r="B141" s="80" t="s">
        <v>150</v>
      </c>
      <c r="C141" s="67" t="s">
        <v>7</v>
      </c>
      <c r="D141" s="59">
        <v>2</v>
      </c>
    </row>
    <row r="142" spans="2:4" ht="15.75" customHeight="1">
      <c r="B142" s="82" t="s">
        <v>151</v>
      </c>
      <c r="C142" s="83" t="s">
        <v>26</v>
      </c>
      <c r="D142" s="84">
        <v>1</v>
      </c>
    </row>
    <row r="143" spans="2:4" ht="15.75" customHeight="1">
      <c r="B143" s="79" t="s">
        <v>152</v>
      </c>
      <c r="C143" s="67" t="s">
        <v>7</v>
      </c>
      <c r="D143" s="59">
        <v>4</v>
      </c>
    </row>
    <row r="144" spans="2:4" ht="15.75" customHeight="1">
      <c r="B144" s="81" t="s">
        <v>153</v>
      </c>
      <c r="C144" s="57" t="s">
        <v>7</v>
      </c>
      <c r="D144" s="85">
        <v>6</v>
      </c>
    </row>
    <row r="145" spans="2:4" ht="15.75" customHeight="1">
      <c r="B145" s="86" t="s">
        <v>154</v>
      </c>
      <c r="C145" s="64" t="s">
        <v>15</v>
      </c>
      <c r="D145" s="87">
        <v>0.12</v>
      </c>
    </row>
    <row r="146" spans="2:4" ht="15.75" customHeight="1">
      <c r="B146" s="88" t="s">
        <v>155</v>
      </c>
      <c r="C146" s="89" t="s">
        <v>15</v>
      </c>
      <c r="D146" s="64">
        <v>1</v>
      </c>
    </row>
    <row r="147" spans="2:4" ht="15.75" customHeight="1">
      <c r="B147" s="88" t="s">
        <v>155</v>
      </c>
      <c r="C147" s="89" t="s">
        <v>15</v>
      </c>
      <c r="D147" s="64">
        <v>1</v>
      </c>
    </row>
    <row r="148" spans="2:4" ht="30" customHeight="1">
      <c r="B148" s="79" t="s">
        <v>156</v>
      </c>
      <c r="C148" s="67" t="s">
        <v>15</v>
      </c>
      <c r="D148" s="59">
        <v>1</v>
      </c>
    </row>
    <row r="149" spans="2:4" ht="15.75" customHeight="1">
      <c r="B149" s="79" t="s">
        <v>156</v>
      </c>
      <c r="C149" s="67" t="s">
        <v>15</v>
      </c>
      <c r="D149" s="90">
        <v>1</v>
      </c>
    </row>
    <row r="150" spans="2:4" ht="30" customHeight="1">
      <c r="B150" s="79" t="s">
        <v>156</v>
      </c>
      <c r="C150" s="67" t="s">
        <v>15</v>
      </c>
      <c r="D150" s="59">
        <v>1</v>
      </c>
    </row>
    <row r="151" spans="2:4" ht="56.25" customHeight="1">
      <c r="B151" s="79" t="s">
        <v>156</v>
      </c>
      <c r="C151" s="67" t="s">
        <v>15</v>
      </c>
      <c r="D151" s="59">
        <v>2</v>
      </c>
    </row>
    <row r="152" spans="2:4" ht="15.75" customHeight="1">
      <c r="B152" s="91" t="s">
        <v>157</v>
      </c>
      <c r="C152" s="57" t="s">
        <v>7</v>
      </c>
      <c r="D152" s="64">
        <v>1</v>
      </c>
    </row>
    <row r="153" spans="2:4" ht="15.75" customHeight="1">
      <c r="B153" s="92" t="s">
        <v>158</v>
      </c>
      <c r="C153" s="57" t="s">
        <v>7</v>
      </c>
      <c r="D153" s="84">
        <v>1</v>
      </c>
    </row>
    <row r="154" spans="2:4" ht="15.75" customHeight="1">
      <c r="B154" s="93" t="s">
        <v>158</v>
      </c>
      <c r="C154" s="57" t="s">
        <v>7</v>
      </c>
      <c r="D154" s="64">
        <v>1</v>
      </c>
    </row>
    <row r="155" spans="2:4" ht="15.75" customHeight="1">
      <c r="B155" s="38" t="s">
        <v>159</v>
      </c>
      <c r="C155" s="94" t="s">
        <v>26</v>
      </c>
      <c r="D155" s="94">
        <v>208.061</v>
      </c>
    </row>
    <row r="156" spans="2:4" ht="15.75" customHeight="1">
      <c r="B156" s="23" t="s">
        <v>160</v>
      </c>
      <c r="C156" s="24" t="s">
        <v>7</v>
      </c>
      <c r="D156" s="25">
        <v>4</v>
      </c>
    </row>
    <row r="157" spans="2:4" ht="15" customHeight="1">
      <c r="B157" s="81" t="s">
        <v>161</v>
      </c>
      <c r="C157" s="57" t="s">
        <v>7</v>
      </c>
      <c r="D157" s="64">
        <v>1</v>
      </c>
    </row>
    <row r="158" spans="2:4" ht="34.5" customHeight="1">
      <c r="B158" s="19" t="s">
        <v>162</v>
      </c>
      <c r="C158" s="14" t="s">
        <v>26</v>
      </c>
      <c r="D158" s="20">
        <v>2.4</v>
      </c>
    </row>
    <row r="159" spans="2:4" ht="15.75" customHeight="1">
      <c r="B159" s="23" t="s">
        <v>163</v>
      </c>
      <c r="C159" s="24" t="s">
        <v>7</v>
      </c>
      <c r="D159" s="25">
        <v>16</v>
      </c>
    </row>
    <row r="160" spans="2:4" ht="15.75" customHeight="1">
      <c r="B160" s="81" t="s">
        <v>164</v>
      </c>
      <c r="C160" s="57" t="s">
        <v>7</v>
      </c>
      <c r="D160" s="64">
        <v>30</v>
      </c>
    </row>
    <row r="161" spans="2:4" ht="15.75" customHeight="1">
      <c r="B161" s="95" t="s">
        <v>165</v>
      </c>
      <c r="C161" s="57" t="s">
        <v>7</v>
      </c>
      <c r="D161" s="85">
        <v>30</v>
      </c>
    </row>
    <row r="162" spans="2:4" ht="15.75" customHeight="1">
      <c r="B162" s="79" t="s">
        <v>166</v>
      </c>
      <c r="C162" s="67" t="s">
        <v>7</v>
      </c>
      <c r="D162" s="59">
        <v>96</v>
      </c>
    </row>
    <row r="163" spans="2:4" ht="45" customHeight="1">
      <c r="B163" s="79" t="s">
        <v>167</v>
      </c>
      <c r="C163" s="75" t="s">
        <v>7</v>
      </c>
      <c r="D163" s="59">
        <v>2</v>
      </c>
    </row>
    <row r="164" spans="2:4" ht="15.75" customHeight="1">
      <c r="B164" s="79" t="s">
        <v>168</v>
      </c>
      <c r="C164" s="75" t="s">
        <v>7</v>
      </c>
      <c r="D164" s="59">
        <v>2</v>
      </c>
    </row>
    <row r="165" spans="2:4" ht="15.75" customHeight="1">
      <c r="B165" s="91" t="s">
        <v>169</v>
      </c>
      <c r="C165" s="57" t="s">
        <v>7</v>
      </c>
      <c r="D165" s="64">
        <v>1</v>
      </c>
    </row>
    <row r="166" spans="2:4" ht="15.75" customHeight="1">
      <c r="B166" s="96" t="s">
        <v>170</v>
      </c>
      <c r="C166" s="67" t="s">
        <v>7</v>
      </c>
      <c r="D166" s="59">
        <v>1</v>
      </c>
    </row>
    <row r="167" spans="2:4" ht="15.75" customHeight="1">
      <c r="B167" s="96" t="s">
        <v>171</v>
      </c>
      <c r="C167" s="67" t="s">
        <v>7</v>
      </c>
      <c r="D167" s="59">
        <v>1</v>
      </c>
    </row>
    <row r="168" spans="2:4" ht="15.75" customHeight="1">
      <c r="B168" s="96" t="s">
        <v>172</v>
      </c>
      <c r="C168" s="67" t="s">
        <v>7</v>
      </c>
      <c r="D168" s="59">
        <v>2</v>
      </c>
    </row>
    <row r="169" spans="2:4" ht="15" customHeight="1">
      <c r="B169" s="81" t="s">
        <v>172</v>
      </c>
      <c r="C169" s="97" t="s">
        <v>7</v>
      </c>
      <c r="D169" s="64">
        <v>2</v>
      </c>
    </row>
    <row r="170" spans="2:4" ht="15.75" customHeight="1">
      <c r="B170" s="81" t="s">
        <v>172</v>
      </c>
      <c r="C170" s="97" t="s">
        <v>7</v>
      </c>
      <c r="D170" s="64">
        <v>1</v>
      </c>
    </row>
    <row r="171" spans="2:4" ht="15.75" customHeight="1">
      <c r="B171" s="81" t="s">
        <v>173</v>
      </c>
      <c r="C171" s="97" t="s">
        <v>7</v>
      </c>
      <c r="D171" s="64">
        <v>1</v>
      </c>
    </row>
    <row r="172" spans="2:4" ht="15.75" customHeight="1">
      <c r="B172" s="96" t="s">
        <v>173</v>
      </c>
      <c r="C172" s="67" t="s">
        <v>7</v>
      </c>
      <c r="D172" s="59">
        <v>2</v>
      </c>
    </row>
    <row r="173" spans="2:4" ht="15.75" customHeight="1">
      <c r="B173" s="81" t="s">
        <v>173</v>
      </c>
      <c r="C173" s="97" t="s">
        <v>7</v>
      </c>
      <c r="D173" s="64">
        <v>3</v>
      </c>
    </row>
    <row r="174" spans="2:4" ht="15.75" customHeight="1">
      <c r="B174" s="81" t="s">
        <v>174</v>
      </c>
      <c r="C174" s="97" t="s">
        <v>7</v>
      </c>
      <c r="D174" s="64">
        <v>2</v>
      </c>
    </row>
    <row r="175" spans="2:4" ht="15.75" customHeight="1">
      <c r="B175" s="81" t="s">
        <v>174</v>
      </c>
      <c r="C175" s="97" t="s">
        <v>7</v>
      </c>
      <c r="D175" s="64">
        <v>1</v>
      </c>
    </row>
    <row r="176" spans="2:4" ht="15.75" customHeight="1">
      <c r="B176" s="91" t="s">
        <v>175</v>
      </c>
      <c r="C176" s="97" t="s">
        <v>7</v>
      </c>
      <c r="D176" s="64">
        <v>1</v>
      </c>
    </row>
    <row r="177" spans="2:4" ht="34.5" customHeight="1">
      <c r="B177" s="79" t="s">
        <v>176</v>
      </c>
      <c r="C177" s="67" t="s">
        <v>7</v>
      </c>
      <c r="D177" s="59">
        <v>1</v>
      </c>
    </row>
    <row r="178" spans="2:4" ht="15.75" customHeight="1">
      <c r="B178" s="19" t="s">
        <v>177</v>
      </c>
      <c r="C178" s="14" t="s">
        <v>13</v>
      </c>
      <c r="D178" s="20">
        <v>1</v>
      </c>
    </row>
    <row r="179" spans="2:4" ht="15.75" customHeight="1">
      <c r="B179" s="19" t="s">
        <v>178</v>
      </c>
      <c r="C179" s="14" t="s">
        <v>179</v>
      </c>
      <c r="D179" s="20">
        <v>28</v>
      </c>
    </row>
    <row r="180" spans="2:4" ht="15.75" customHeight="1">
      <c r="B180" s="19" t="s">
        <v>180</v>
      </c>
      <c r="C180" s="26" t="s">
        <v>13</v>
      </c>
      <c r="D180" s="98">
        <v>6</v>
      </c>
    </row>
    <row r="181" spans="2:4" ht="15.75" customHeight="1">
      <c r="B181" s="19" t="s">
        <v>181</v>
      </c>
      <c r="C181" s="26" t="s">
        <v>13</v>
      </c>
      <c r="D181" s="98">
        <v>3</v>
      </c>
    </row>
    <row r="182" spans="2:4" ht="15.75" customHeight="1">
      <c r="B182" s="81" t="s">
        <v>182</v>
      </c>
      <c r="C182" s="57" t="s">
        <v>7</v>
      </c>
      <c r="D182" s="64">
        <v>2</v>
      </c>
    </row>
    <row r="183" spans="2:4" ht="56.25" customHeight="1">
      <c r="B183" s="79" t="s">
        <v>183</v>
      </c>
      <c r="C183" s="67" t="s">
        <v>7</v>
      </c>
      <c r="D183" s="59">
        <v>2</v>
      </c>
    </row>
    <row r="184" spans="2:4" ht="15.75" customHeight="1">
      <c r="B184" s="93" t="s">
        <v>184</v>
      </c>
      <c r="C184" s="57" t="s">
        <v>26</v>
      </c>
      <c r="D184" s="64">
        <v>1</v>
      </c>
    </row>
    <row r="185" spans="2:4" ht="15.75" customHeight="1">
      <c r="B185" s="91" t="s">
        <v>185</v>
      </c>
      <c r="C185" s="57" t="s">
        <v>7</v>
      </c>
      <c r="D185" s="64">
        <v>1</v>
      </c>
    </row>
    <row r="186" spans="2:4" ht="15.75" customHeight="1">
      <c r="B186" s="91" t="s">
        <v>185</v>
      </c>
      <c r="C186" s="57" t="s">
        <v>7</v>
      </c>
      <c r="D186" s="64">
        <v>1</v>
      </c>
    </row>
    <row r="187" spans="2:4" ht="15.75" customHeight="1">
      <c r="B187" s="81" t="s">
        <v>186</v>
      </c>
      <c r="C187" s="57" t="s">
        <v>7</v>
      </c>
      <c r="D187" s="64">
        <v>1</v>
      </c>
    </row>
    <row r="188" spans="2:4" ht="15.75" customHeight="1">
      <c r="B188" s="81" t="s">
        <v>186</v>
      </c>
      <c r="C188" s="57" t="s">
        <v>7</v>
      </c>
      <c r="D188" s="64">
        <v>1</v>
      </c>
    </row>
    <row r="189" spans="2:4" ht="15" customHeight="1">
      <c r="B189" s="81" t="s">
        <v>187</v>
      </c>
      <c r="C189" s="57" t="s">
        <v>7</v>
      </c>
      <c r="D189" s="64">
        <v>1</v>
      </c>
    </row>
    <row r="190" spans="2:4" ht="15" customHeight="1">
      <c r="B190" s="81" t="s">
        <v>187</v>
      </c>
      <c r="C190" s="57" t="s">
        <v>7</v>
      </c>
      <c r="D190" s="64">
        <v>1</v>
      </c>
    </row>
    <row r="191" spans="2:4" ht="15.75" customHeight="1">
      <c r="B191" s="99" t="s">
        <v>188</v>
      </c>
      <c r="C191" s="48" t="s">
        <v>20</v>
      </c>
      <c r="D191" s="84">
        <v>1</v>
      </c>
    </row>
    <row r="192" spans="2:4" ht="56.25" customHeight="1">
      <c r="B192" s="79" t="s">
        <v>189</v>
      </c>
      <c r="C192" s="67" t="s">
        <v>7</v>
      </c>
      <c r="D192" s="59">
        <v>2</v>
      </c>
    </row>
    <row r="193" spans="2:4" ht="15.75" customHeight="1">
      <c r="B193" s="81" t="s">
        <v>190</v>
      </c>
      <c r="C193" s="57" t="s">
        <v>7</v>
      </c>
      <c r="D193" s="64">
        <v>3</v>
      </c>
    </row>
    <row r="194" spans="2:4" ht="15.75" customHeight="1">
      <c r="B194" s="81" t="s">
        <v>190</v>
      </c>
      <c r="C194" s="57" t="s">
        <v>7</v>
      </c>
      <c r="D194" s="64">
        <v>3</v>
      </c>
    </row>
    <row r="195" spans="2:4" ht="15" customHeight="1">
      <c r="B195" s="79" t="s">
        <v>191</v>
      </c>
      <c r="C195" s="67" t="s">
        <v>7</v>
      </c>
      <c r="D195" s="59">
        <v>2</v>
      </c>
    </row>
    <row r="196" spans="2:4" ht="56.25" customHeight="1">
      <c r="B196" s="79" t="s">
        <v>192</v>
      </c>
      <c r="C196" s="75" t="s">
        <v>7</v>
      </c>
      <c r="D196" s="76">
        <v>2</v>
      </c>
    </row>
    <row r="197" spans="2:4" ht="56.25" customHeight="1">
      <c r="B197" s="79" t="s">
        <v>193</v>
      </c>
      <c r="C197" s="75" t="s">
        <v>7</v>
      </c>
      <c r="D197" s="76">
        <v>2</v>
      </c>
    </row>
    <row r="198" spans="2:4" ht="15.75" customHeight="1">
      <c r="B198" s="19" t="s">
        <v>194</v>
      </c>
      <c r="C198" s="14" t="s">
        <v>13</v>
      </c>
      <c r="D198" s="28">
        <v>160</v>
      </c>
    </row>
    <row r="199" spans="2:4" ht="56.25" customHeight="1">
      <c r="B199" s="79" t="s">
        <v>195</v>
      </c>
      <c r="C199" s="100" t="s">
        <v>26</v>
      </c>
      <c r="D199" s="100">
        <v>156</v>
      </c>
    </row>
    <row r="200" spans="2:4" ht="56.25" customHeight="1">
      <c r="B200" s="101" t="s">
        <v>196</v>
      </c>
      <c r="C200" s="57" t="s">
        <v>197</v>
      </c>
      <c r="D200" s="64">
        <v>0.288</v>
      </c>
    </row>
    <row r="201" spans="2:4" ht="15.75" customHeight="1">
      <c r="B201" s="82" t="s">
        <v>198</v>
      </c>
      <c r="C201" s="48" t="s">
        <v>38</v>
      </c>
      <c r="D201" s="84">
        <v>72</v>
      </c>
    </row>
    <row r="202" spans="2:4" ht="15.75" customHeight="1">
      <c r="B202" s="53" t="s">
        <v>199</v>
      </c>
      <c r="C202" s="24" t="s">
        <v>7</v>
      </c>
      <c r="D202" s="25">
        <v>2</v>
      </c>
    </row>
    <row r="203" spans="2:4" ht="15" customHeight="1">
      <c r="B203" s="53" t="s">
        <v>200</v>
      </c>
      <c r="C203" s="24" t="s">
        <v>7</v>
      </c>
      <c r="D203" s="25">
        <v>4</v>
      </c>
    </row>
    <row r="204" spans="2:4" ht="30" customHeight="1">
      <c r="B204" s="79" t="s">
        <v>201</v>
      </c>
      <c r="C204" s="67" t="s">
        <v>38</v>
      </c>
      <c r="D204" s="59">
        <v>9</v>
      </c>
    </row>
    <row r="205" spans="2:4" ht="15.75" customHeight="1">
      <c r="B205" s="19" t="s">
        <v>202</v>
      </c>
      <c r="C205" s="24" t="s">
        <v>85</v>
      </c>
      <c r="D205" s="27">
        <v>167</v>
      </c>
    </row>
    <row r="206" spans="2:4" ht="15.75" customHeight="1">
      <c r="B206" s="53" t="s">
        <v>203</v>
      </c>
      <c r="C206" s="24" t="s">
        <v>7</v>
      </c>
      <c r="D206" s="25">
        <v>2</v>
      </c>
    </row>
    <row r="207" spans="2:4" ht="15.75" customHeight="1">
      <c r="B207" s="53" t="s">
        <v>204</v>
      </c>
      <c r="C207" s="24" t="s">
        <v>7</v>
      </c>
      <c r="D207" s="25">
        <v>7</v>
      </c>
    </row>
    <row r="208" spans="2:4" ht="15" customHeight="1">
      <c r="B208" s="19" t="s">
        <v>205</v>
      </c>
      <c r="C208" s="26" t="s">
        <v>20</v>
      </c>
      <c r="D208" s="98">
        <v>2</v>
      </c>
    </row>
    <row r="209" spans="2:4" ht="15.75" customHeight="1">
      <c r="B209" s="19" t="s">
        <v>206</v>
      </c>
      <c r="C209" s="14" t="s">
        <v>20</v>
      </c>
      <c r="D209" s="28">
        <v>9</v>
      </c>
    </row>
    <row r="210" spans="2:4" ht="40.5" customHeight="1">
      <c r="B210" s="19" t="s">
        <v>207</v>
      </c>
      <c r="C210" s="14" t="s">
        <v>7</v>
      </c>
      <c r="D210" s="20">
        <v>27</v>
      </c>
    </row>
    <row r="211" spans="2:4" ht="32.25" customHeight="1">
      <c r="B211" s="19" t="s">
        <v>208</v>
      </c>
      <c r="C211" s="14" t="s">
        <v>7</v>
      </c>
      <c r="D211" s="20">
        <v>15</v>
      </c>
    </row>
    <row r="212" spans="2:4" ht="15.75" customHeight="1">
      <c r="B212" s="81" t="s">
        <v>209</v>
      </c>
      <c r="C212" s="57" t="s">
        <v>15</v>
      </c>
      <c r="D212" s="64">
        <v>0.084375</v>
      </c>
    </row>
    <row r="213" spans="2:4" ht="15.75" customHeight="1">
      <c r="B213" s="81" t="s">
        <v>210</v>
      </c>
      <c r="C213" s="57" t="s">
        <v>15</v>
      </c>
      <c r="D213" s="64">
        <v>0.084375</v>
      </c>
    </row>
    <row r="214" spans="2:4" ht="15.75" customHeight="1">
      <c r="B214" s="81" t="s">
        <v>211</v>
      </c>
      <c r="C214" s="57" t="s">
        <v>15</v>
      </c>
      <c r="D214" s="64">
        <v>0.028125</v>
      </c>
    </row>
    <row r="215" spans="2:4" ht="15.75" customHeight="1">
      <c r="B215" s="102" t="s">
        <v>212</v>
      </c>
      <c r="C215" s="103" t="s">
        <v>60</v>
      </c>
      <c r="D215" s="104">
        <v>3</v>
      </c>
    </row>
    <row r="216" spans="2:4" ht="15.75" customHeight="1">
      <c r="B216" s="105" t="s">
        <v>213</v>
      </c>
      <c r="C216" s="24" t="s">
        <v>7</v>
      </c>
      <c r="D216" s="106">
        <v>3</v>
      </c>
    </row>
    <row r="217" spans="2:4" ht="33.75" customHeight="1">
      <c r="B217" s="79" t="s">
        <v>214</v>
      </c>
      <c r="C217" s="67" t="s">
        <v>7</v>
      </c>
      <c r="D217" s="59">
        <v>2</v>
      </c>
    </row>
    <row r="218" spans="2:4" ht="56.25" customHeight="1">
      <c r="B218" s="19" t="s">
        <v>215</v>
      </c>
      <c r="C218" s="14" t="s">
        <v>7</v>
      </c>
      <c r="D218" s="20">
        <v>12</v>
      </c>
    </row>
    <row r="219" spans="2:4" ht="56.25" customHeight="1">
      <c r="B219" s="19" t="s">
        <v>216</v>
      </c>
      <c r="C219" s="14" t="s">
        <v>7</v>
      </c>
      <c r="D219" s="28">
        <v>21</v>
      </c>
    </row>
    <row r="220" spans="2:4" ht="33.75" customHeight="1">
      <c r="B220" s="19" t="s">
        <v>217</v>
      </c>
      <c r="C220" s="67" t="s">
        <v>7</v>
      </c>
      <c r="D220" s="59">
        <v>4</v>
      </c>
    </row>
    <row r="221" spans="2:4" ht="15.75" customHeight="1">
      <c r="B221" s="81" t="s">
        <v>218</v>
      </c>
      <c r="C221" s="57" t="s">
        <v>60</v>
      </c>
      <c r="D221" s="74">
        <v>1</v>
      </c>
    </row>
    <row r="222" spans="2:4" ht="15" customHeight="1">
      <c r="B222" s="99" t="s">
        <v>219</v>
      </c>
      <c r="C222" s="57" t="s">
        <v>60</v>
      </c>
      <c r="D222" s="74">
        <v>1</v>
      </c>
    </row>
    <row r="223" spans="2:4" ht="15.75" customHeight="1">
      <c r="B223" s="79" t="s">
        <v>220</v>
      </c>
      <c r="C223" s="67" t="s">
        <v>7</v>
      </c>
      <c r="D223" s="59">
        <v>11</v>
      </c>
    </row>
    <row r="224" spans="2:4" ht="32.25" customHeight="1">
      <c r="B224" s="19" t="s">
        <v>221</v>
      </c>
      <c r="C224" s="14" t="s">
        <v>7</v>
      </c>
      <c r="D224" s="20">
        <v>44</v>
      </c>
    </row>
    <row r="225" spans="2:4" ht="15.75" customHeight="1">
      <c r="B225" s="53" t="s">
        <v>222</v>
      </c>
      <c r="C225" s="24" t="s">
        <v>7</v>
      </c>
      <c r="D225" s="25">
        <v>3150</v>
      </c>
    </row>
    <row r="226" spans="2:4" ht="15.75" customHeight="1">
      <c r="B226" s="23" t="s">
        <v>223</v>
      </c>
      <c r="C226" s="24" t="s">
        <v>15</v>
      </c>
      <c r="D226" s="24">
        <v>0.084</v>
      </c>
    </row>
    <row r="227" spans="2:4" ht="15" customHeight="1">
      <c r="B227" s="23" t="s">
        <v>224</v>
      </c>
      <c r="C227" s="24" t="s">
        <v>15</v>
      </c>
      <c r="D227" s="24">
        <v>0.1152</v>
      </c>
    </row>
    <row r="228" spans="2:4" ht="15.75" customHeight="1">
      <c r="B228" s="54" t="s">
        <v>225</v>
      </c>
      <c r="C228" s="24" t="s">
        <v>15</v>
      </c>
      <c r="D228" s="24">
        <v>0.0192</v>
      </c>
    </row>
    <row r="229" spans="2:4" ht="15.75" customHeight="1">
      <c r="B229" s="23" t="s">
        <v>226</v>
      </c>
      <c r="C229" s="24" t="s">
        <v>15</v>
      </c>
      <c r="D229" s="24">
        <v>0.024</v>
      </c>
    </row>
    <row r="230" spans="2:4" ht="15.75" customHeight="1">
      <c r="B230" s="23" t="s">
        <v>227</v>
      </c>
      <c r="C230" s="24" t="s">
        <v>15</v>
      </c>
      <c r="D230" s="24">
        <v>0.0528</v>
      </c>
    </row>
    <row r="231" spans="2:4" ht="15.75" customHeight="1">
      <c r="B231" s="23" t="s">
        <v>228</v>
      </c>
      <c r="C231" s="24" t="s">
        <v>15</v>
      </c>
      <c r="D231" s="24">
        <v>0.0576</v>
      </c>
    </row>
    <row r="232" spans="2:4" ht="15.75" customHeight="1">
      <c r="B232" s="107" t="s">
        <v>229</v>
      </c>
      <c r="C232" s="24" t="s">
        <v>85</v>
      </c>
      <c r="D232" s="25">
        <v>3.2</v>
      </c>
    </row>
    <row r="233" spans="2:4" ht="15.75" customHeight="1">
      <c r="B233" s="38" t="s">
        <v>230</v>
      </c>
      <c r="C233" s="24" t="s">
        <v>20</v>
      </c>
      <c r="D233" s="25">
        <f>4200+3325</f>
        <v>7525</v>
      </c>
    </row>
    <row r="234" spans="2:4" ht="15.75" customHeight="1">
      <c r="B234" s="19" t="s">
        <v>231</v>
      </c>
      <c r="C234" s="14" t="s">
        <v>7</v>
      </c>
      <c r="D234" s="20">
        <f>6110+140+1300</f>
        <v>7550</v>
      </c>
    </row>
    <row r="235" spans="2:4" ht="15.75" customHeight="1">
      <c r="B235" s="19" t="s">
        <v>232</v>
      </c>
      <c r="C235" s="14" t="s">
        <v>233</v>
      </c>
      <c r="D235" s="20">
        <v>2</v>
      </c>
    </row>
    <row r="236" spans="2:4" ht="30" customHeight="1">
      <c r="B236" s="58" t="s">
        <v>234</v>
      </c>
      <c r="C236" s="26" t="s">
        <v>235</v>
      </c>
      <c r="D236" s="20">
        <v>4</v>
      </c>
    </row>
    <row r="237" spans="2:4" ht="15.75" customHeight="1">
      <c r="B237" s="19" t="s">
        <v>236</v>
      </c>
      <c r="C237" s="14" t="s">
        <v>233</v>
      </c>
      <c r="D237" s="20">
        <v>4</v>
      </c>
    </row>
    <row r="238" spans="2:4" ht="56.25" customHeight="1">
      <c r="B238" s="79" t="s">
        <v>237</v>
      </c>
      <c r="C238" s="67" t="s">
        <v>7</v>
      </c>
      <c r="D238" s="59">
        <v>12</v>
      </c>
    </row>
    <row r="239" spans="2:4" ht="56.25" customHeight="1">
      <c r="B239" s="80" t="s">
        <v>238</v>
      </c>
      <c r="C239" s="67" t="s">
        <v>7</v>
      </c>
      <c r="D239" s="59">
        <v>8</v>
      </c>
    </row>
    <row r="240" spans="2:4" ht="15.75" customHeight="1">
      <c r="B240" s="81" t="s">
        <v>239</v>
      </c>
      <c r="C240" s="57" t="s">
        <v>7</v>
      </c>
      <c r="D240" s="64">
        <v>12</v>
      </c>
    </row>
    <row r="241" spans="2:4" ht="15.75" customHeight="1">
      <c r="B241" s="81" t="s">
        <v>240</v>
      </c>
      <c r="C241" s="57" t="s">
        <v>7</v>
      </c>
      <c r="D241" s="64">
        <v>12</v>
      </c>
    </row>
    <row r="242" spans="2:4" ht="15.75" customHeight="1">
      <c r="B242" s="81" t="s">
        <v>241</v>
      </c>
      <c r="C242" s="57" t="s">
        <v>7</v>
      </c>
      <c r="D242" s="64">
        <v>1</v>
      </c>
    </row>
    <row r="243" spans="2:4" ht="15.75" customHeight="1">
      <c r="B243" s="81" t="s">
        <v>242</v>
      </c>
      <c r="C243" s="57" t="s">
        <v>7</v>
      </c>
      <c r="D243" s="64">
        <v>1</v>
      </c>
    </row>
    <row r="244" spans="2:4" ht="15.75" customHeight="1">
      <c r="B244" s="93" t="s">
        <v>243</v>
      </c>
      <c r="C244" s="57" t="s">
        <v>7</v>
      </c>
      <c r="D244" s="64">
        <v>1</v>
      </c>
    </row>
    <row r="245" spans="2:4" ht="15.75" customHeight="1">
      <c r="B245" s="82" t="s">
        <v>243</v>
      </c>
      <c r="C245" s="57" t="s">
        <v>7</v>
      </c>
      <c r="D245" s="84">
        <v>1</v>
      </c>
    </row>
    <row r="246" spans="2:4" ht="56.25" customHeight="1">
      <c r="B246" s="79" t="s">
        <v>244</v>
      </c>
      <c r="C246" s="67" t="s">
        <v>7</v>
      </c>
      <c r="D246" s="59">
        <v>2</v>
      </c>
    </row>
    <row r="247" spans="2:4" ht="56.25" customHeight="1">
      <c r="B247" s="79" t="s">
        <v>245</v>
      </c>
      <c r="C247" s="67" t="s">
        <v>7</v>
      </c>
      <c r="D247" s="59">
        <v>2</v>
      </c>
    </row>
    <row r="248" spans="2:4" ht="15.75" customHeight="1">
      <c r="B248" s="23" t="s">
        <v>246</v>
      </c>
      <c r="C248" s="24" t="s">
        <v>7</v>
      </c>
      <c r="D248" s="25">
        <v>2</v>
      </c>
    </row>
    <row r="249" spans="2:4" ht="15.75" customHeight="1">
      <c r="B249" s="53" t="s">
        <v>247</v>
      </c>
      <c r="C249" s="24" t="s">
        <v>7</v>
      </c>
      <c r="D249" s="25">
        <v>3</v>
      </c>
    </row>
    <row r="250" spans="2:4" ht="15.75" customHeight="1">
      <c r="B250" s="91" t="s">
        <v>248</v>
      </c>
      <c r="C250" s="57" t="s">
        <v>7</v>
      </c>
      <c r="D250" s="64">
        <v>1</v>
      </c>
    </row>
    <row r="251" spans="2:4" ht="30" customHeight="1">
      <c r="B251" s="19" t="s">
        <v>249</v>
      </c>
      <c r="C251" s="14" t="s">
        <v>7</v>
      </c>
      <c r="D251" s="20">
        <v>9</v>
      </c>
    </row>
    <row r="252" spans="2:4" ht="42" customHeight="1">
      <c r="B252" s="79" t="s">
        <v>250</v>
      </c>
      <c r="C252" s="67" t="s">
        <v>7</v>
      </c>
      <c r="D252" s="59">
        <v>2</v>
      </c>
    </row>
    <row r="253" spans="2:4" ht="15.75" customHeight="1">
      <c r="B253" s="82" t="s">
        <v>251</v>
      </c>
      <c r="C253" s="57" t="s">
        <v>7</v>
      </c>
      <c r="D253" s="84">
        <v>2</v>
      </c>
    </row>
    <row r="254" spans="2:4" ht="40.5" customHeight="1">
      <c r="B254" s="19" t="s">
        <v>252</v>
      </c>
      <c r="C254" s="14" t="s">
        <v>7</v>
      </c>
      <c r="D254" s="20">
        <v>4</v>
      </c>
    </row>
    <row r="255" spans="2:4" ht="15.75" customHeight="1">
      <c r="B255" s="91" t="s">
        <v>253</v>
      </c>
      <c r="C255" s="57" t="s">
        <v>7</v>
      </c>
      <c r="D255" s="64">
        <v>2</v>
      </c>
    </row>
    <row r="256" spans="2:4" ht="15.75" customHeight="1">
      <c r="B256" s="91" t="s">
        <v>253</v>
      </c>
      <c r="C256" s="57" t="s">
        <v>7</v>
      </c>
      <c r="D256" s="64">
        <v>2</v>
      </c>
    </row>
    <row r="257" spans="2:4" ht="15.75" customHeight="1">
      <c r="B257" s="53" t="s">
        <v>254</v>
      </c>
      <c r="C257" s="24" t="s">
        <v>7</v>
      </c>
      <c r="D257" s="25">
        <v>2</v>
      </c>
    </row>
    <row r="258" spans="2:4" ht="15.75" customHeight="1">
      <c r="B258" s="1" t="s">
        <v>255</v>
      </c>
      <c r="C258" s="57" t="s">
        <v>33</v>
      </c>
      <c r="D258" s="64">
        <v>2</v>
      </c>
    </row>
    <row r="259" spans="2:4" ht="15.75" customHeight="1">
      <c r="B259" s="81" t="s">
        <v>256</v>
      </c>
      <c r="C259" s="57" t="s">
        <v>38</v>
      </c>
      <c r="D259" s="64">
        <v>50</v>
      </c>
    </row>
    <row r="260" spans="2:4" ht="26.25" customHeight="1">
      <c r="B260" s="19" t="s">
        <v>257</v>
      </c>
      <c r="C260" s="14" t="s">
        <v>33</v>
      </c>
      <c r="D260" s="20">
        <v>15</v>
      </c>
    </row>
    <row r="261" spans="2:4" ht="15.75" customHeight="1">
      <c r="B261" s="19" t="s">
        <v>258</v>
      </c>
      <c r="C261" s="14" t="s">
        <v>33</v>
      </c>
      <c r="D261" s="20">
        <v>23</v>
      </c>
    </row>
    <row r="262" spans="2:4" ht="15.75" customHeight="1">
      <c r="B262" s="19" t="s">
        <v>259</v>
      </c>
      <c r="C262" s="14" t="s">
        <v>33</v>
      </c>
      <c r="D262" s="20">
        <v>2</v>
      </c>
    </row>
    <row r="263" spans="2:4" ht="15.75" customHeight="1">
      <c r="B263" s="19" t="s">
        <v>260</v>
      </c>
      <c r="C263" s="14" t="s">
        <v>33</v>
      </c>
      <c r="D263" s="20">
        <v>4</v>
      </c>
    </row>
    <row r="264" spans="2:4" ht="15.75" customHeight="1">
      <c r="B264" s="80" t="s">
        <v>261</v>
      </c>
      <c r="C264" s="75" t="s">
        <v>7</v>
      </c>
      <c r="D264" s="76">
        <v>4</v>
      </c>
    </row>
    <row r="265" spans="2:4" ht="27" customHeight="1">
      <c r="B265" s="19" t="s">
        <v>262</v>
      </c>
      <c r="C265" s="14" t="s">
        <v>7</v>
      </c>
      <c r="D265" s="20">
        <v>11</v>
      </c>
    </row>
    <row r="266" spans="2:4" ht="30" customHeight="1">
      <c r="B266" s="68" t="s">
        <v>263</v>
      </c>
      <c r="C266" s="48" t="s">
        <v>13</v>
      </c>
      <c r="D266" s="84">
        <f>11.4</f>
        <v>11.4</v>
      </c>
    </row>
    <row r="267" spans="2:4" ht="15.75" customHeight="1">
      <c r="B267" s="1" t="s">
        <v>264</v>
      </c>
      <c r="C267" s="67" t="s">
        <v>26</v>
      </c>
      <c r="D267" s="59">
        <v>6.51</v>
      </c>
    </row>
    <row r="268" spans="2:4" ht="30" customHeight="1">
      <c r="B268" s="108" t="s">
        <v>265</v>
      </c>
      <c r="C268" s="24" t="s">
        <v>15</v>
      </c>
      <c r="D268" s="94">
        <f>1.8165+0.022</f>
        <v>1.8385</v>
      </c>
    </row>
    <row r="269" spans="2:4" ht="33.75" customHeight="1">
      <c r="B269" s="19" t="s">
        <v>266</v>
      </c>
      <c r="C269" s="14" t="s">
        <v>267</v>
      </c>
      <c r="D269" s="28">
        <f>11*0.029+0.26</f>
        <v>0.579</v>
      </c>
    </row>
    <row r="270" spans="2:4" ht="27.75" customHeight="1">
      <c r="B270" s="19" t="s">
        <v>268</v>
      </c>
      <c r="C270" s="14" t="s">
        <v>267</v>
      </c>
      <c r="D270" s="28">
        <v>0.396</v>
      </c>
    </row>
    <row r="271" spans="2:4" ht="35.25" customHeight="1">
      <c r="B271" s="19" t="s">
        <v>269</v>
      </c>
      <c r="C271" s="14" t="s">
        <v>267</v>
      </c>
      <c r="D271" s="28">
        <f>0.0432*10</f>
        <v>0.43200000000000005</v>
      </c>
    </row>
    <row r="272" spans="2:4" ht="30" customHeight="1">
      <c r="B272" s="68" t="s">
        <v>270</v>
      </c>
      <c r="C272" s="57" t="s">
        <v>15</v>
      </c>
      <c r="D272" s="57">
        <v>0.1152</v>
      </c>
    </row>
    <row r="273" spans="2:4" ht="30" customHeight="1">
      <c r="B273" s="68" t="s">
        <v>271</v>
      </c>
      <c r="C273" s="57" t="s">
        <v>15</v>
      </c>
      <c r="D273" s="57">
        <v>0.048</v>
      </c>
    </row>
    <row r="274" spans="2:4" ht="30" customHeight="1">
      <c r="B274" s="68" t="s">
        <v>272</v>
      </c>
      <c r="C274" s="57" t="s">
        <v>15</v>
      </c>
      <c r="D274" s="64">
        <v>0.216</v>
      </c>
    </row>
    <row r="275" spans="2:4" ht="30" customHeight="1">
      <c r="B275" s="68" t="s">
        <v>114</v>
      </c>
      <c r="C275" s="97" t="s">
        <v>7</v>
      </c>
      <c r="D275" s="64">
        <v>2</v>
      </c>
    </row>
    <row r="276" spans="2:4" ht="15.75" customHeight="1">
      <c r="B276" s="54" t="s">
        <v>273</v>
      </c>
      <c r="C276" s="97" t="s">
        <v>7</v>
      </c>
      <c r="D276" s="64">
        <v>4</v>
      </c>
    </row>
    <row r="277" spans="2:4" ht="15.75" customHeight="1">
      <c r="B277" s="109"/>
      <c r="C277" s="110"/>
      <c r="D277" s="110"/>
    </row>
    <row r="278" spans="2:4" ht="15.75" customHeight="1">
      <c r="B278" s="109"/>
      <c r="C278" s="110"/>
      <c r="D278" s="110"/>
    </row>
    <row r="279" spans="2:4" ht="15.75" customHeight="1">
      <c r="B279" s="109"/>
      <c r="C279" s="110"/>
      <c r="D279" s="110"/>
    </row>
    <row r="280" spans="2:4" ht="15.75" customHeight="1">
      <c r="B280" s="109"/>
      <c r="C280" s="110"/>
      <c r="D280" s="110"/>
    </row>
    <row r="281" spans="2:4" ht="15.75" customHeight="1">
      <c r="B281" s="109"/>
      <c r="C281" s="110"/>
      <c r="D281" s="110"/>
    </row>
    <row r="282" spans="2:4" ht="15.75" customHeight="1">
      <c r="B282" s="109"/>
      <c r="C282" s="110"/>
      <c r="D282" s="110"/>
    </row>
    <row r="283" spans="2:4" ht="15.75" customHeight="1">
      <c r="B283" s="109"/>
      <c r="C283" s="110"/>
      <c r="D283" s="110"/>
    </row>
    <row r="284" spans="2:4" ht="15.75" customHeight="1">
      <c r="B284" s="109"/>
      <c r="C284" s="110"/>
      <c r="D284" s="110"/>
    </row>
    <row r="285" spans="2:4" ht="15.75" customHeight="1">
      <c r="B285" s="109"/>
      <c r="C285" s="110"/>
      <c r="D285" s="110"/>
    </row>
    <row r="286" spans="2:4" ht="15.75" customHeight="1">
      <c r="B286" s="109"/>
      <c r="C286" s="110"/>
      <c r="D286" s="110"/>
    </row>
    <row r="287" spans="2:4" ht="15.75" customHeight="1">
      <c r="B287" s="109"/>
      <c r="C287" s="110"/>
      <c r="D287" s="110"/>
    </row>
    <row r="288" spans="2:4" ht="15.75" customHeight="1">
      <c r="B288" s="109"/>
      <c r="C288" s="110"/>
      <c r="D288" s="110"/>
    </row>
    <row r="289" spans="2:4" ht="15.75" customHeight="1">
      <c r="B289" s="109"/>
      <c r="C289" s="110"/>
      <c r="D289" s="110"/>
    </row>
    <row r="290" spans="2:4" ht="15.75" customHeight="1">
      <c r="B290" s="109"/>
      <c r="C290" s="110"/>
      <c r="D290" s="110"/>
    </row>
    <row r="291" spans="2:4" ht="15.75" customHeight="1">
      <c r="B291" s="109"/>
      <c r="C291" s="110"/>
      <c r="D291" s="110"/>
    </row>
    <row r="292" spans="2:4" ht="15.75" customHeight="1">
      <c r="B292" s="109"/>
      <c r="C292" s="110"/>
      <c r="D292" s="110"/>
    </row>
    <row r="293" spans="2:4" ht="15.75" customHeight="1">
      <c r="B293" s="109"/>
      <c r="C293" s="110"/>
      <c r="D293" s="110"/>
    </row>
    <row r="294" spans="2:4" ht="15.75" customHeight="1">
      <c r="B294" s="109"/>
      <c r="C294" s="110"/>
      <c r="D294" s="110"/>
    </row>
    <row r="295" spans="2:4" ht="15.75" customHeight="1">
      <c r="B295" s="109"/>
      <c r="C295" s="110"/>
      <c r="D295" s="110"/>
    </row>
    <row r="296" spans="2:4" ht="15.75" customHeight="1">
      <c r="B296" s="109"/>
      <c r="C296" s="110"/>
      <c r="D296" s="110"/>
    </row>
    <row r="297" spans="2:4" ht="15.75" customHeight="1">
      <c r="B297" s="109"/>
      <c r="C297" s="110"/>
      <c r="D297" s="110"/>
    </row>
    <row r="298" spans="2:4" ht="15.75" customHeight="1">
      <c r="B298" s="109"/>
      <c r="C298" s="110"/>
      <c r="D298" s="110"/>
    </row>
    <row r="299" spans="2:4" ht="15.75" customHeight="1">
      <c r="B299" s="109"/>
      <c r="C299" s="110"/>
      <c r="D299" s="110"/>
    </row>
    <row r="300" spans="2:4" ht="15.75" customHeight="1">
      <c r="B300" s="109"/>
      <c r="C300" s="110"/>
      <c r="D300" s="110"/>
    </row>
    <row r="301" spans="2:4" ht="15.75" customHeight="1">
      <c r="B301" s="109"/>
      <c r="C301" s="110"/>
      <c r="D301" s="110"/>
    </row>
    <row r="302" spans="2:4" ht="15.75" customHeight="1">
      <c r="B302" s="109"/>
      <c r="C302" s="110"/>
      <c r="D302" s="110"/>
    </row>
    <row r="303" spans="2:4" ht="15.75" customHeight="1">
      <c r="B303" s="109"/>
      <c r="C303" s="110"/>
      <c r="D303" s="110"/>
    </row>
    <row r="304" spans="2:4" ht="15.75" customHeight="1">
      <c r="B304" s="109"/>
      <c r="C304" s="110"/>
      <c r="D304" s="110"/>
    </row>
    <row r="305" spans="2:4" ht="15.75" customHeight="1">
      <c r="B305" s="109"/>
      <c r="C305" s="110"/>
      <c r="D305" s="110"/>
    </row>
    <row r="306" spans="2:4" ht="15.75" customHeight="1">
      <c r="B306" s="109"/>
      <c r="C306" s="110"/>
      <c r="D306" s="110"/>
    </row>
    <row r="307" spans="2:4" ht="15.75" customHeight="1">
      <c r="B307" s="109"/>
      <c r="C307" s="110"/>
      <c r="D307" s="110"/>
    </row>
    <row r="308" spans="2:4" ht="15.75" customHeight="1">
      <c r="B308" s="109"/>
      <c r="C308" s="110"/>
      <c r="D308" s="110"/>
    </row>
    <row r="309" spans="2:4" ht="15.75" customHeight="1">
      <c r="B309" s="109"/>
      <c r="C309" s="110"/>
      <c r="D309" s="110"/>
    </row>
    <row r="310" spans="2:4" ht="15.75" customHeight="1">
      <c r="B310" s="109"/>
      <c r="C310" s="110"/>
      <c r="D310" s="110"/>
    </row>
    <row r="311" spans="2:4" ht="15.75" customHeight="1">
      <c r="B311" s="109"/>
      <c r="C311" s="110"/>
      <c r="D311" s="110"/>
    </row>
    <row r="312" spans="2:4" ht="15.75" customHeight="1">
      <c r="B312" s="109"/>
      <c r="C312" s="110"/>
      <c r="D312" s="110"/>
    </row>
    <row r="313" spans="2:4" ht="15.75" customHeight="1">
      <c r="B313" s="109"/>
      <c r="C313" s="110"/>
      <c r="D313" s="110"/>
    </row>
    <row r="314" spans="2:4" ht="15.75" customHeight="1">
      <c r="B314" s="109"/>
      <c r="C314" s="110"/>
      <c r="D314" s="110"/>
    </row>
    <row r="315" spans="2:4" ht="15.75" customHeight="1">
      <c r="B315" s="109"/>
      <c r="C315" s="110"/>
      <c r="D315" s="110"/>
    </row>
    <row r="316" spans="2:4" ht="15.75" customHeight="1">
      <c r="B316" s="109"/>
      <c r="C316" s="110"/>
      <c r="D316" s="110"/>
    </row>
    <row r="317" spans="2:4" ht="15.75" customHeight="1">
      <c r="B317" s="109"/>
      <c r="C317" s="110"/>
      <c r="D317" s="110"/>
    </row>
    <row r="318" spans="2:4" ht="15.75" customHeight="1">
      <c r="B318" s="109"/>
      <c r="C318" s="110"/>
      <c r="D318" s="110"/>
    </row>
    <row r="319" spans="2:4" ht="15.75" customHeight="1">
      <c r="B319" s="109"/>
      <c r="C319" s="110"/>
      <c r="D319" s="110"/>
    </row>
    <row r="320" spans="2:4" ht="15.75" customHeight="1">
      <c r="B320" s="109"/>
      <c r="C320" s="110"/>
      <c r="D320" s="110"/>
    </row>
    <row r="321" spans="2:4" ht="15.75" customHeight="1">
      <c r="B321" s="109"/>
      <c r="C321" s="110"/>
      <c r="D321" s="110"/>
    </row>
    <row r="322" spans="2:4" ht="15.75" customHeight="1">
      <c r="B322" s="109"/>
      <c r="C322" s="110"/>
      <c r="D322" s="110"/>
    </row>
    <row r="323" spans="2:4" ht="15.75" customHeight="1">
      <c r="B323" s="109"/>
      <c r="C323" s="110"/>
      <c r="D323" s="110"/>
    </row>
    <row r="324" spans="2:4" ht="15.75" customHeight="1">
      <c r="B324" s="109"/>
      <c r="C324" s="110"/>
      <c r="D324" s="110"/>
    </row>
    <row r="325" spans="2:4" ht="15.75" customHeight="1">
      <c r="B325" s="109"/>
      <c r="C325" s="110"/>
      <c r="D325" s="110"/>
    </row>
    <row r="326" spans="2:4" ht="15.75" customHeight="1">
      <c r="B326" s="109"/>
      <c r="C326" s="110"/>
      <c r="D326" s="110"/>
    </row>
    <row r="327" spans="2:4" ht="15.75" customHeight="1">
      <c r="B327" s="109"/>
      <c r="C327" s="110"/>
      <c r="D327" s="110"/>
    </row>
    <row r="328" spans="2:4" ht="15.75" customHeight="1">
      <c r="B328" s="109"/>
      <c r="C328" s="110"/>
      <c r="D328" s="110"/>
    </row>
    <row r="329" spans="2:4" ht="15.75" customHeight="1">
      <c r="B329" s="109"/>
      <c r="C329" s="110"/>
      <c r="D329" s="110"/>
    </row>
    <row r="330" spans="2:4" ht="15.75" customHeight="1">
      <c r="B330" s="109"/>
      <c r="C330" s="110"/>
      <c r="D330" s="110"/>
    </row>
    <row r="331" spans="2:4" ht="15.75" customHeight="1">
      <c r="B331" s="109"/>
      <c r="C331" s="110"/>
      <c r="D331" s="110"/>
    </row>
    <row r="332" spans="2:4" ht="15.75" customHeight="1">
      <c r="B332" s="109"/>
      <c r="C332" s="110"/>
      <c r="D332" s="110"/>
    </row>
    <row r="333" spans="2:4" ht="15.75" customHeight="1">
      <c r="B333" s="109"/>
      <c r="C333" s="110"/>
      <c r="D333" s="110"/>
    </row>
    <row r="334" spans="2:4" ht="15.75" customHeight="1">
      <c r="B334" s="109"/>
      <c r="C334" s="110"/>
      <c r="D334" s="110"/>
    </row>
    <row r="335" spans="2:4" ht="15.75" customHeight="1">
      <c r="B335" s="109"/>
      <c r="C335" s="110"/>
      <c r="D335" s="110"/>
    </row>
    <row r="336" spans="2:4" ht="15.75" customHeight="1">
      <c r="B336" s="109"/>
      <c r="C336" s="110"/>
      <c r="D336" s="110"/>
    </row>
    <row r="337" spans="2:4" ht="15.75" customHeight="1">
      <c r="B337" s="109"/>
      <c r="C337" s="110"/>
      <c r="D337" s="110"/>
    </row>
    <row r="338" spans="2:4" ht="15.75" customHeight="1">
      <c r="B338" s="109"/>
      <c r="C338" s="110"/>
      <c r="D338" s="110"/>
    </row>
    <row r="339" spans="2:4" ht="15.75" customHeight="1">
      <c r="B339" s="109"/>
      <c r="C339" s="110"/>
      <c r="D339" s="110"/>
    </row>
    <row r="340" spans="2:4" ht="15.75" customHeight="1">
      <c r="B340" s="109"/>
      <c r="C340" s="110"/>
      <c r="D340" s="110"/>
    </row>
    <row r="341" spans="2:4" ht="15.75" customHeight="1">
      <c r="B341" s="109"/>
      <c r="C341" s="110"/>
      <c r="D341" s="110"/>
    </row>
  </sheetData>
  <sheetProtection selectLockedCells="1" selectUnlockedCells="1"/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42.75">
      <c r="A9" s="184">
        <v>1</v>
      </c>
      <c r="B9" s="185" t="s">
        <v>201</v>
      </c>
      <c r="C9" s="186" t="s">
        <v>38</v>
      </c>
      <c r="D9" s="225">
        <v>9</v>
      </c>
      <c r="E9" s="226">
        <v>35.97</v>
      </c>
      <c r="F9" s="227">
        <v>323.73</v>
      </c>
      <c r="G9" s="209"/>
      <c r="H9" s="188"/>
    </row>
    <row r="10" spans="5:8" ht="32.25" customHeight="1">
      <c r="E10" s="214" t="s">
        <v>303</v>
      </c>
      <c r="F10" s="214"/>
      <c r="G10" s="215">
        <v>971.19</v>
      </c>
      <c r="H10" s="21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42.75">
      <c r="A9" s="184">
        <v>1</v>
      </c>
      <c r="B9" s="185" t="s">
        <v>176</v>
      </c>
      <c r="C9" s="186" t="s">
        <v>7</v>
      </c>
      <c r="D9" s="135">
        <v>1</v>
      </c>
      <c r="E9" s="136">
        <v>638.14</v>
      </c>
      <c r="F9" s="229">
        <v>638.14</v>
      </c>
      <c r="G9" s="209"/>
      <c r="H9" s="188"/>
    </row>
    <row r="10" spans="5:8" ht="32.25" customHeight="1">
      <c r="E10" s="214" t="s">
        <v>303</v>
      </c>
      <c r="F10" s="214"/>
      <c r="G10" s="215">
        <v>1914.42</v>
      </c>
      <c r="H10" s="21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28.5">
      <c r="A9" s="184">
        <v>1</v>
      </c>
      <c r="B9" s="230" t="s">
        <v>308</v>
      </c>
      <c r="C9" s="186" t="s">
        <v>26</v>
      </c>
      <c r="D9" s="207">
        <v>6.51</v>
      </c>
      <c r="E9" s="231">
        <v>144.44</v>
      </c>
      <c r="F9" s="227">
        <v>940.3044</v>
      </c>
      <c r="G9" s="209"/>
      <c r="H9" s="188"/>
    </row>
    <row r="10" spans="5:10" ht="32.25" customHeight="1">
      <c r="E10" s="214" t="s">
        <v>303</v>
      </c>
      <c r="F10" s="214"/>
      <c r="G10" s="215">
        <v>2820.9132</v>
      </c>
      <c r="H10" s="215"/>
      <c r="J10" s="222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71.25">
      <c r="A9" s="184">
        <v>1</v>
      </c>
      <c r="B9" s="232" t="s">
        <v>64</v>
      </c>
      <c r="C9" s="217" t="s">
        <v>15</v>
      </c>
      <c r="D9" s="233">
        <v>14</v>
      </c>
      <c r="E9" s="219">
        <v>323.04</v>
      </c>
      <c r="F9" s="220">
        <v>4522.56</v>
      </c>
      <c r="G9" s="209"/>
      <c r="H9" s="188"/>
    </row>
    <row r="10" spans="5:10" ht="32.25" customHeight="1">
      <c r="E10" s="214" t="s">
        <v>303</v>
      </c>
      <c r="F10" s="214"/>
      <c r="G10" s="215">
        <v>13567.68</v>
      </c>
      <c r="H10" s="215"/>
      <c r="J10" s="222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" right="0" top="0.39375" bottom="0.39375" header="0.5118110236220472" footer="0.5118110236220472"/>
  <pageSetup horizontalDpi="300" verticalDpi="300" orientation="portrait" pageOrder="overThenDown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16"/>
  <sheetViews>
    <sheetView workbookViewId="0" topLeftCell="A1">
      <selection activeCell="A1" sqref="A1"/>
    </sheetView>
  </sheetViews>
  <sheetFormatPr defaultColWidth="8.796875" defaultRowHeight="25.5" customHeight="1"/>
  <cols>
    <col min="1" max="1" width="10.59765625" style="0" customWidth="1"/>
    <col min="2" max="2" width="23.59765625" style="0" customWidth="1"/>
    <col min="3" max="3" width="15.69921875" style="234" customWidth="1"/>
    <col min="4" max="4" width="14.09765625" style="0" customWidth="1"/>
  </cols>
  <sheetData>
    <row r="1" spans="2:3" ht="25.5" customHeight="1">
      <c r="B1" s="235" t="s">
        <v>309</v>
      </c>
      <c r="C1" s="235"/>
    </row>
    <row r="2" spans="2:3" ht="25.5" customHeight="1">
      <c r="B2" s="236" t="s">
        <v>310</v>
      </c>
      <c r="C2" s="237">
        <v>154245.14</v>
      </c>
    </row>
    <row r="3" spans="2:3" ht="25.5" customHeight="1">
      <c r="B3" s="236" t="s">
        <v>311</v>
      </c>
      <c r="C3" s="237">
        <v>2820.91</v>
      </c>
    </row>
    <row r="4" spans="2:3" ht="25.5" customHeight="1">
      <c r="B4" s="236" t="s">
        <v>312</v>
      </c>
      <c r="C4" s="237">
        <v>1914.42</v>
      </c>
    </row>
    <row r="5" spans="2:3" ht="25.5" customHeight="1">
      <c r="B5" s="236" t="s">
        <v>313</v>
      </c>
      <c r="C5" s="237">
        <v>25953.05</v>
      </c>
    </row>
    <row r="6" spans="2:3" ht="25.5" customHeight="1">
      <c r="B6" s="236" t="s">
        <v>314</v>
      </c>
      <c r="C6" s="237">
        <v>16971.78</v>
      </c>
    </row>
    <row r="7" spans="2:3" ht="25.5" customHeight="1">
      <c r="B7" s="236" t="s">
        <v>315</v>
      </c>
      <c r="C7" s="237">
        <v>810</v>
      </c>
    </row>
    <row r="8" spans="2:3" ht="25.5" customHeight="1">
      <c r="B8" s="236" t="s">
        <v>316</v>
      </c>
      <c r="C8" s="237">
        <v>4951.2</v>
      </c>
    </row>
    <row r="9" spans="2:3" ht="25.5" customHeight="1">
      <c r="B9" s="236" t="s">
        <v>317</v>
      </c>
      <c r="C9" s="237">
        <v>6540</v>
      </c>
    </row>
    <row r="10" spans="2:3" ht="25.5" customHeight="1">
      <c r="B10" s="236" t="s">
        <v>318</v>
      </c>
      <c r="C10" s="237">
        <v>19281.4</v>
      </c>
    </row>
    <row r="11" spans="2:3" ht="25.5" customHeight="1">
      <c r="B11" s="236" t="s">
        <v>139</v>
      </c>
      <c r="C11" s="237">
        <v>2550</v>
      </c>
    </row>
    <row r="12" spans="2:3" ht="25.5" customHeight="1">
      <c r="B12" s="236" t="s">
        <v>319</v>
      </c>
      <c r="C12" s="237">
        <v>13567.68</v>
      </c>
    </row>
    <row r="13" spans="2:3" ht="25.5" customHeight="1">
      <c r="B13" s="236" t="s">
        <v>320</v>
      </c>
      <c r="C13" s="237">
        <v>971.19</v>
      </c>
    </row>
    <row r="14" spans="2:3" ht="25.5" customHeight="1">
      <c r="B14" s="238" t="s">
        <v>321</v>
      </c>
      <c r="C14" s="237">
        <v>250576.77</v>
      </c>
    </row>
    <row r="15" spans="2:4" ht="25.5" customHeight="1">
      <c r="B15" s="238" t="s">
        <v>322</v>
      </c>
      <c r="C15" s="237">
        <v>246250.8126</v>
      </c>
      <c r="D15" s="171"/>
    </row>
    <row r="16" spans="2:3" ht="25.5" customHeight="1">
      <c r="B16" s="239" t="s">
        <v>323</v>
      </c>
      <c r="C16" s="240">
        <v>-4325.95739999993</v>
      </c>
    </row>
  </sheetData>
  <sheetProtection selectLockedCells="1" selectUnlockedCells="1"/>
  <mergeCells count="1">
    <mergeCell ref="B1:C1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8.796875" defaultRowHeight="56.25" customHeight="1"/>
  <cols>
    <col min="1" max="2" width="10.59765625" style="0" customWidth="1"/>
    <col min="3" max="3" width="28.3984375" style="0" customWidth="1"/>
    <col min="4" max="11" width="10.59765625" style="0" customWidth="1"/>
  </cols>
  <sheetData>
    <row r="1" spans="1:11" ht="56.25" customHeight="1">
      <c r="A1">
        <v>1</v>
      </c>
      <c r="B1" s="241">
        <v>6194</v>
      </c>
      <c r="C1" s="242" t="s">
        <v>208</v>
      </c>
      <c r="D1" s="241" t="s">
        <v>7</v>
      </c>
      <c r="E1" s="243">
        <v>15</v>
      </c>
      <c r="F1" s="244">
        <v>13.755</v>
      </c>
      <c r="G1" s="245">
        <v>206.325</v>
      </c>
      <c r="H1" s="246">
        <v>0</v>
      </c>
      <c r="I1" s="246">
        <v>0</v>
      </c>
      <c r="J1" s="247"/>
      <c r="K1" s="248">
        <v>0</v>
      </c>
    </row>
    <row r="2" spans="1:11" ht="56.25" customHeight="1">
      <c r="A2">
        <v>2</v>
      </c>
      <c r="B2" s="241">
        <v>4430</v>
      </c>
      <c r="C2" s="242" t="s">
        <v>49</v>
      </c>
      <c r="D2" s="241" t="s">
        <v>7</v>
      </c>
      <c r="E2" s="249">
        <v>5</v>
      </c>
      <c r="F2" s="244">
        <v>36.84</v>
      </c>
      <c r="G2" s="245">
        <v>184.2</v>
      </c>
      <c r="H2" s="246">
        <v>0</v>
      </c>
      <c r="I2" s="246">
        <v>0</v>
      </c>
      <c r="J2" s="247"/>
      <c r="K2" s="248">
        <v>0</v>
      </c>
    </row>
    <row r="3" spans="1:10" ht="56.25" customHeight="1">
      <c r="A3">
        <v>3</v>
      </c>
      <c r="B3" s="241">
        <v>4472</v>
      </c>
      <c r="C3" s="250" t="s">
        <v>301</v>
      </c>
      <c r="D3" s="241" t="s">
        <v>7</v>
      </c>
      <c r="E3" s="251">
        <v>8</v>
      </c>
      <c r="F3" s="244">
        <v>129.76</v>
      </c>
      <c r="G3" s="245">
        <v>1038.08</v>
      </c>
      <c r="H3" s="246">
        <v>0</v>
      </c>
      <c r="I3" s="246">
        <v>0</v>
      </c>
      <c r="J3" s="247"/>
    </row>
    <row r="4" spans="1:10" ht="56.25" customHeight="1">
      <c r="A4">
        <v>4</v>
      </c>
      <c r="B4" s="241">
        <v>4425</v>
      </c>
      <c r="C4" s="242" t="s">
        <v>269</v>
      </c>
      <c r="D4" s="241" t="s">
        <v>7</v>
      </c>
      <c r="E4" s="251">
        <v>10</v>
      </c>
      <c r="F4" s="244">
        <v>152.04</v>
      </c>
      <c r="G4" s="245">
        <v>1520.4</v>
      </c>
      <c r="H4" s="246">
        <v>0</v>
      </c>
      <c r="I4" s="246">
        <v>0</v>
      </c>
      <c r="J4" s="247"/>
    </row>
    <row r="5" spans="1:10" ht="56.25" customHeight="1">
      <c r="A5">
        <v>5</v>
      </c>
      <c r="B5" s="241">
        <v>4425</v>
      </c>
      <c r="C5" s="242" t="s">
        <v>268</v>
      </c>
      <c r="D5" s="241" t="s">
        <v>7</v>
      </c>
      <c r="E5" s="251">
        <v>10</v>
      </c>
      <c r="F5" s="244">
        <v>139.37</v>
      </c>
      <c r="G5" s="245">
        <v>1393.7</v>
      </c>
      <c r="H5" s="246">
        <v>0</v>
      </c>
      <c r="I5" s="246">
        <v>0</v>
      </c>
      <c r="J5" s="247"/>
    </row>
    <row r="6" spans="1:10" ht="56.25" customHeight="1">
      <c r="A6">
        <v>6</v>
      </c>
      <c r="B6" s="241">
        <v>4425</v>
      </c>
      <c r="C6" s="242" t="s">
        <v>302</v>
      </c>
      <c r="D6" s="241" t="s">
        <v>7</v>
      </c>
      <c r="E6" s="251">
        <v>10</v>
      </c>
      <c r="F6" s="244">
        <v>101.36</v>
      </c>
      <c r="G6" s="245">
        <v>1013.6</v>
      </c>
      <c r="H6" s="246">
        <v>0</v>
      </c>
      <c r="I6" s="246">
        <v>0</v>
      </c>
      <c r="J6" s="247"/>
    </row>
    <row r="7" spans="1:10" ht="56.25" customHeight="1">
      <c r="A7" s="252" t="s">
        <v>324</v>
      </c>
      <c r="B7" s="253">
        <v>1363</v>
      </c>
      <c r="C7" s="254" t="s">
        <v>61</v>
      </c>
      <c r="D7" s="253" t="s">
        <v>7</v>
      </c>
      <c r="E7" s="255">
        <v>8</v>
      </c>
      <c r="F7" s="256">
        <v>85.01</v>
      </c>
      <c r="G7" s="257">
        <v>680.08</v>
      </c>
      <c r="H7" s="258">
        <v>0</v>
      </c>
      <c r="I7" s="258">
        <v>0</v>
      </c>
      <c r="J7" s="259"/>
    </row>
    <row r="8" spans="1:10" ht="56.25" customHeight="1">
      <c r="A8" s="252" t="s">
        <v>325</v>
      </c>
      <c r="B8" s="260">
        <v>4425</v>
      </c>
      <c r="C8" s="261" t="s">
        <v>265</v>
      </c>
      <c r="D8" s="253" t="s">
        <v>7</v>
      </c>
      <c r="E8" s="255">
        <v>2</v>
      </c>
      <c r="F8" s="256">
        <v>76.02</v>
      </c>
      <c r="G8" s="257">
        <v>152.04</v>
      </c>
      <c r="H8" s="258">
        <v>0</v>
      </c>
      <c r="I8" s="258">
        <v>0</v>
      </c>
      <c r="J8" s="259"/>
    </row>
    <row r="9" spans="1:10" ht="56.25" customHeight="1">
      <c r="A9" s="252" t="s">
        <v>326</v>
      </c>
      <c r="B9" s="253">
        <v>4430</v>
      </c>
      <c r="C9" s="254" t="s">
        <v>49</v>
      </c>
      <c r="D9" s="253" t="s">
        <v>7</v>
      </c>
      <c r="E9" s="262">
        <v>6</v>
      </c>
      <c r="F9" s="256">
        <v>36.84</v>
      </c>
      <c r="G9" s="257">
        <v>221.04</v>
      </c>
      <c r="H9" s="258">
        <v>0</v>
      </c>
      <c r="I9" s="258">
        <v>0</v>
      </c>
      <c r="J9" s="259"/>
    </row>
    <row r="10" spans="1:10" ht="56.25" customHeight="1">
      <c r="A10" s="252" t="s">
        <v>327</v>
      </c>
      <c r="B10" s="253">
        <v>6194</v>
      </c>
      <c r="C10" s="254" t="s">
        <v>208</v>
      </c>
      <c r="D10" s="253" t="s">
        <v>7</v>
      </c>
      <c r="E10" s="255">
        <v>6</v>
      </c>
      <c r="F10" s="256">
        <v>13.755</v>
      </c>
      <c r="G10" s="257">
        <v>82.53</v>
      </c>
      <c r="H10" s="258">
        <v>0</v>
      </c>
      <c r="I10" s="258">
        <v>0</v>
      </c>
      <c r="J10" s="259"/>
    </row>
    <row r="11" spans="1:10" ht="56.25" customHeight="1">
      <c r="A11" s="252" t="s">
        <v>328</v>
      </c>
      <c r="B11" s="253">
        <v>6194</v>
      </c>
      <c r="C11" s="254" t="s">
        <v>207</v>
      </c>
      <c r="D11" s="253" t="s">
        <v>7</v>
      </c>
      <c r="E11" s="255">
        <v>12</v>
      </c>
      <c r="F11" s="256">
        <v>11.79</v>
      </c>
      <c r="G11" s="257">
        <v>141.48</v>
      </c>
      <c r="H11" s="258">
        <v>0</v>
      </c>
      <c r="I11" s="258">
        <v>0</v>
      </c>
      <c r="J11" s="259"/>
    </row>
  </sheetData>
  <sheetProtection selectLockedCells="1" selectUnlockedCells="1"/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G32"/>
  <sheetViews>
    <sheetView workbookViewId="0" topLeftCell="A1">
      <selection activeCell="A1" sqref="A1"/>
    </sheetView>
  </sheetViews>
  <sheetFormatPr defaultColWidth="8.796875" defaultRowHeight="14.25"/>
  <cols>
    <col min="1" max="1" width="10.59765625" style="0" customWidth="1"/>
    <col min="2" max="2" width="21.8984375" style="0" customWidth="1"/>
    <col min="3" max="5" width="10.59765625" style="0" customWidth="1"/>
    <col min="6" max="6" width="12.5" style="0" customWidth="1"/>
    <col min="7" max="7" width="10.59765625" style="0" customWidth="1"/>
  </cols>
  <sheetData>
    <row r="4" spans="2:6" ht="69.75" customHeight="1">
      <c r="B4" s="263" t="s">
        <v>304</v>
      </c>
      <c r="C4" s="224" t="s">
        <v>26</v>
      </c>
      <c r="D4" s="152">
        <v>1.2</v>
      </c>
      <c r="E4" s="153">
        <v>225</v>
      </c>
      <c r="F4" s="264">
        <v>270</v>
      </c>
    </row>
    <row r="5" spans="2:7" ht="51">
      <c r="B5" s="265" t="s">
        <v>208</v>
      </c>
      <c r="C5" s="266" t="s">
        <v>7</v>
      </c>
      <c r="D5" s="267">
        <v>15</v>
      </c>
      <c r="E5" s="268">
        <v>13.755</v>
      </c>
      <c r="F5" s="246">
        <v>206.325</v>
      </c>
      <c r="G5" s="193"/>
    </row>
    <row r="6" spans="2:7" ht="64.5" customHeight="1">
      <c r="B6" s="265" t="s">
        <v>49</v>
      </c>
      <c r="C6" s="266" t="s">
        <v>7</v>
      </c>
      <c r="D6" s="267">
        <v>5</v>
      </c>
      <c r="E6" s="268">
        <v>36.84</v>
      </c>
      <c r="F6" s="246">
        <v>184.2</v>
      </c>
      <c r="G6" s="193"/>
    </row>
    <row r="7" spans="2:7" ht="38.25">
      <c r="B7" s="265" t="s">
        <v>178</v>
      </c>
      <c r="C7" s="269" t="s">
        <v>179</v>
      </c>
      <c r="D7" s="270">
        <v>1</v>
      </c>
      <c r="E7" s="271">
        <v>14</v>
      </c>
      <c r="F7" s="272">
        <v>14</v>
      </c>
      <c r="G7" s="193"/>
    </row>
    <row r="8" spans="2:7" ht="38.25">
      <c r="B8" s="265" t="s">
        <v>12</v>
      </c>
      <c r="C8" s="269" t="s">
        <v>179</v>
      </c>
      <c r="D8" s="270">
        <v>1</v>
      </c>
      <c r="E8" s="271">
        <v>15.5</v>
      </c>
      <c r="F8" s="272">
        <v>15.5</v>
      </c>
      <c r="G8" s="193"/>
    </row>
    <row r="9" spans="2:6" ht="89.25">
      <c r="B9" s="265" t="s">
        <v>220</v>
      </c>
      <c r="C9" s="273" t="s">
        <v>7</v>
      </c>
      <c r="D9" s="274">
        <v>11</v>
      </c>
      <c r="E9" s="275">
        <v>403.662</v>
      </c>
      <c r="F9" s="258">
        <v>4440.282</v>
      </c>
    </row>
    <row r="10" spans="2:6" ht="38.25">
      <c r="B10" s="265" t="s">
        <v>143</v>
      </c>
      <c r="C10" s="273" t="s">
        <v>26</v>
      </c>
      <c r="D10" s="274">
        <v>144</v>
      </c>
      <c r="E10" s="275">
        <v>1.4</v>
      </c>
      <c r="F10" s="258">
        <v>201.6</v>
      </c>
    </row>
    <row r="11" spans="2:6" ht="25.5">
      <c r="B11" s="265" t="s">
        <v>5</v>
      </c>
      <c r="C11" s="273" t="s">
        <v>329</v>
      </c>
      <c r="D11" s="274">
        <v>19</v>
      </c>
      <c r="E11" s="275">
        <v>55.5054</v>
      </c>
      <c r="F11" s="258">
        <v>1054.6026</v>
      </c>
    </row>
    <row r="12" spans="2:6" ht="38.25">
      <c r="B12" s="263" t="s">
        <v>12</v>
      </c>
      <c r="C12" s="253" t="s">
        <v>179</v>
      </c>
      <c r="D12" s="255">
        <v>3</v>
      </c>
      <c r="E12" s="256">
        <v>15.5</v>
      </c>
      <c r="F12" s="257">
        <v>46.5</v>
      </c>
    </row>
    <row r="13" spans="2:6" ht="102">
      <c r="B13" s="263" t="s">
        <v>64</v>
      </c>
      <c r="C13" s="224" t="s">
        <v>15</v>
      </c>
      <c r="D13" s="152">
        <v>14</v>
      </c>
      <c r="E13" s="153">
        <v>323.04</v>
      </c>
      <c r="F13" s="264">
        <v>4522.56</v>
      </c>
    </row>
    <row r="14" spans="2:6" ht="25.5">
      <c r="B14" s="276" t="s">
        <v>330</v>
      </c>
      <c r="C14" s="224"/>
      <c r="D14" s="152"/>
      <c r="E14" s="153"/>
      <c r="F14" s="264"/>
    </row>
    <row r="15" spans="2:6" ht="38.25">
      <c r="B15" s="263" t="s">
        <v>80</v>
      </c>
      <c r="C15" s="277" t="s">
        <v>66</v>
      </c>
      <c r="D15" s="158">
        <v>20</v>
      </c>
      <c r="E15" s="159">
        <v>1.57</v>
      </c>
      <c r="F15" s="264">
        <v>31.4</v>
      </c>
    </row>
    <row r="16" spans="2:6" ht="63.75">
      <c r="B16" s="263" t="s">
        <v>100</v>
      </c>
      <c r="C16" s="224" t="s">
        <v>7</v>
      </c>
      <c r="D16" s="192">
        <v>6</v>
      </c>
      <c r="E16" s="153">
        <v>5.39</v>
      </c>
      <c r="F16" s="264">
        <v>32.34</v>
      </c>
    </row>
    <row r="17" spans="2:6" ht="76.5">
      <c r="B17" s="263" t="s">
        <v>103</v>
      </c>
      <c r="C17" s="224" t="s">
        <v>7</v>
      </c>
      <c r="D17" s="192">
        <v>6</v>
      </c>
      <c r="E17" s="153">
        <v>67.75</v>
      </c>
      <c r="F17" s="264">
        <v>406.5</v>
      </c>
    </row>
    <row r="18" spans="2:6" ht="25.5">
      <c r="B18" s="276" t="s">
        <v>331</v>
      </c>
      <c r="C18" s="253" t="s">
        <v>7</v>
      </c>
      <c r="D18" s="278"/>
      <c r="E18" s="279"/>
      <c r="F18" s="257"/>
    </row>
    <row r="19" spans="2:6" ht="25.5">
      <c r="B19" s="263" t="s">
        <v>52</v>
      </c>
      <c r="C19" s="224" t="s">
        <v>7</v>
      </c>
      <c r="D19" s="192">
        <v>6</v>
      </c>
      <c r="E19" s="159">
        <v>234.5</v>
      </c>
      <c r="F19" s="264">
        <v>1407</v>
      </c>
    </row>
    <row r="20" spans="2:6" ht="51">
      <c r="B20" s="263" t="s">
        <v>123</v>
      </c>
      <c r="C20" s="224" t="s">
        <v>7</v>
      </c>
      <c r="D20" s="192">
        <v>2</v>
      </c>
      <c r="E20" s="153">
        <v>9.01</v>
      </c>
      <c r="F20" s="264">
        <v>18.02</v>
      </c>
    </row>
    <row r="21" spans="2:6" ht="51">
      <c r="B21" s="280" t="s">
        <v>55</v>
      </c>
      <c r="C21" s="224" t="s">
        <v>7</v>
      </c>
      <c r="D21" s="192">
        <v>4</v>
      </c>
      <c r="E21" s="153">
        <v>18.72</v>
      </c>
      <c r="F21" s="264">
        <v>74.88</v>
      </c>
    </row>
    <row r="22" spans="2:6" ht="38.25">
      <c r="B22" s="263" t="s">
        <v>124</v>
      </c>
      <c r="C22" s="224" t="s">
        <v>7</v>
      </c>
      <c r="D22" s="192">
        <v>16</v>
      </c>
      <c r="E22" s="153">
        <v>2.73</v>
      </c>
      <c r="F22" s="264">
        <v>43.68</v>
      </c>
    </row>
    <row r="23" spans="2:6" ht="89.25">
      <c r="B23" s="280" t="s">
        <v>51</v>
      </c>
      <c r="C23" s="224" t="s">
        <v>7</v>
      </c>
      <c r="D23" s="192">
        <v>2</v>
      </c>
      <c r="E23" s="159">
        <v>615.53</v>
      </c>
      <c r="F23" s="264">
        <v>1231.06</v>
      </c>
    </row>
    <row r="24" spans="2:6" ht="38.25">
      <c r="B24" s="263" t="s">
        <v>258</v>
      </c>
      <c r="C24" s="224" t="s">
        <v>33</v>
      </c>
      <c r="D24" s="192">
        <v>6</v>
      </c>
      <c r="E24" s="153">
        <v>25.86</v>
      </c>
      <c r="F24" s="264">
        <v>155.16</v>
      </c>
    </row>
    <row r="25" spans="2:6" ht="38.25">
      <c r="B25" s="263" t="s">
        <v>10</v>
      </c>
      <c r="C25" s="224" t="s">
        <v>7</v>
      </c>
      <c r="D25" s="192">
        <v>2</v>
      </c>
      <c r="E25" s="153">
        <v>24.37</v>
      </c>
      <c r="F25" s="264">
        <v>48.74</v>
      </c>
    </row>
    <row r="26" spans="2:6" ht="25.5">
      <c r="B26" s="263" t="s">
        <v>138</v>
      </c>
      <c r="C26" s="224" t="s">
        <v>7</v>
      </c>
      <c r="D26" s="192">
        <v>2</v>
      </c>
      <c r="E26" s="159">
        <v>2.68</v>
      </c>
      <c r="F26" s="264">
        <v>5.36</v>
      </c>
    </row>
    <row r="27" spans="2:6" ht="38.25">
      <c r="B27" s="263" t="s">
        <v>120</v>
      </c>
      <c r="C27" s="224" t="s">
        <v>7</v>
      </c>
      <c r="D27" s="192">
        <v>8</v>
      </c>
      <c r="E27" s="153">
        <v>0.85</v>
      </c>
      <c r="F27" s="264">
        <v>6.8</v>
      </c>
    </row>
    <row r="28" spans="2:6" ht="51">
      <c r="B28" s="263" t="s">
        <v>216</v>
      </c>
      <c r="C28" s="224" t="s">
        <v>7</v>
      </c>
      <c r="D28" s="192">
        <v>2</v>
      </c>
      <c r="E28" s="159">
        <v>1.44</v>
      </c>
      <c r="F28" s="264">
        <v>2.88</v>
      </c>
    </row>
    <row r="29" spans="2:6" ht="63" customHeight="1">
      <c r="B29" s="263" t="s">
        <v>35</v>
      </c>
      <c r="C29" s="224" t="s">
        <v>7</v>
      </c>
      <c r="D29" s="152">
        <v>200</v>
      </c>
      <c r="E29" s="153">
        <v>0.71</v>
      </c>
      <c r="F29" s="264">
        <v>142</v>
      </c>
    </row>
    <row r="30" ht="24.75" customHeight="1">
      <c r="F30" s="171">
        <v>14561.3896</v>
      </c>
    </row>
    <row r="31" spans="2:3" ht="19.5" customHeight="1">
      <c r="B31" t="s">
        <v>332</v>
      </c>
      <c r="C31" t="s">
        <v>333</v>
      </c>
    </row>
    <row r="32" spans="2:3" ht="19.5" customHeight="1">
      <c r="B32" t="s">
        <v>334</v>
      </c>
      <c r="C32" t="s">
        <v>335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selectLockedCells="1" selectUnlockedCells="1"/>
  <mergeCells count="1">
    <mergeCell ref="G5:G8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8.796875" defaultRowHeight="14.25"/>
  <cols>
    <col min="1" max="2" width="10.59765625" style="0" customWidth="1"/>
    <col min="3" max="3" width="40.19921875" style="0" customWidth="1"/>
    <col min="4" max="7" width="10.59765625" style="0" customWidth="1"/>
  </cols>
  <sheetData>
    <row r="1" spans="1:7" ht="27.75" customHeight="1">
      <c r="A1" s="281" t="s">
        <v>336</v>
      </c>
      <c r="B1" s="282"/>
      <c r="C1" s="276" t="s">
        <v>337</v>
      </c>
      <c r="D1" s="224"/>
      <c r="E1" s="152"/>
      <c r="F1" s="153"/>
      <c r="G1" s="264"/>
    </row>
    <row r="2" spans="1:7" ht="38.25" customHeight="1">
      <c r="A2" s="252" t="s">
        <v>338</v>
      </c>
      <c r="B2" s="253">
        <v>4813</v>
      </c>
      <c r="C2" s="263" t="s">
        <v>304</v>
      </c>
      <c r="D2" s="253" t="s">
        <v>26</v>
      </c>
      <c r="E2" s="255">
        <v>1.2</v>
      </c>
      <c r="F2" s="256">
        <v>225</v>
      </c>
      <c r="G2" s="257">
        <v>270</v>
      </c>
    </row>
    <row r="3" spans="1:7" ht="27.75" customHeight="1">
      <c r="A3" s="252" t="s">
        <v>339</v>
      </c>
      <c r="B3" s="283" t="s">
        <v>340</v>
      </c>
      <c r="C3" s="263" t="s">
        <v>139</v>
      </c>
      <c r="D3" s="253" t="s">
        <v>7</v>
      </c>
      <c r="E3" s="255">
        <v>5</v>
      </c>
      <c r="F3" s="256">
        <v>170</v>
      </c>
      <c r="G3" s="257">
        <v>850</v>
      </c>
    </row>
    <row r="4" spans="1:7" ht="27.75" customHeight="1">
      <c r="A4" s="284" t="s">
        <v>341</v>
      </c>
      <c r="B4" s="253"/>
      <c r="C4" s="285" t="s">
        <v>316</v>
      </c>
      <c r="D4" s="253"/>
      <c r="E4" s="255"/>
      <c r="F4" s="256"/>
      <c r="G4" s="257"/>
    </row>
    <row r="5" spans="1:7" ht="27.75" customHeight="1">
      <c r="A5" s="252" t="s">
        <v>342</v>
      </c>
      <c r="B5" s="253">
        <v>98524</v>
      </c>
      <c r="C5" s="254" t="s">
        <v>305</v>
      </c>
      <c r="D5" s="253" t="s">
        <v>26</v>
      </c>
      <c r="E5" s="255">
        <v>200</v>
      </c>
      <c r="F5" s="256">
        <v>2.85</v>
      </c>
      <c r="G5" s="257">
        <v>570</v>
      </c>
    </row>
    <row r="6" spans="1:7" ht="27.75" customHeight="1">
      <c r="A6" s="252" t="s">
        <v>343</v>
      </c>
      <c r="B6" s="253">
        <v>94304</v>
      </c>
      <c r="C6" s="254" t="s">
        <v>24</v>
      </c>
      <c r="D6" s="253" t="s">
        <v>15</v>
      </c>
      <c r="E6" s="255">
        <v>40</v>
      </c>
      <c r="F6" s="256">
        <v>27.01</v>
      </c>
      <c r="G6" s="257">
        <v>1080.4</v>
      </c>
    </row>
    <row r="7" spans="1:7" ht="27.75" customHeight="1">
      <c r="A7" s="286" t="s">
        <v>344</v>
      </c>
      <c r="B7" s="287"/>
      <c r="C7" s="276" t="s">
        <v>345</v>
      </c>
      <c r="D7" s="288"/>
      <c r="E7" s="289"/>
      <c r="F7" s="289"/>
      <c r="G7" s="289"/>
    </row>
    <row r="8" spans="1:7" ht="27.75" customHeight="1">
      <c r="A8" s="290" t="s">
        <v>346</v>
      </c>
      <c r="B8" s="241">
        <v>6194</v>
      </c>
      <c r="C8" s="263" t="s">
        <v>208</v>
      </c>
      <c r="D8" s="241" t="s">
        <v>7</v>
      </c>
      <c r="E8" s="243">
        <v>15</v>
      </c>
      <c r="F8" s="244">
        <v>13.755</v>
      </c>
      <c r="G8" s="245">
        <v>206.325</v>
      </c>
    </row>
    <row r="9" spans="1:7" ht="38.25">
      <c r="A9" s="290" t="s">
        <v>347</v>
      </c>
      <c r="B9" s="241">
        <v>4430</v>
      </c>
      <c r="C9" s="263" t="s">
        <v>49</v>
      </c>
      <c r="D9" s="241" t="s">
        <v>7</v>
      </c>
      <c r="E9" s="243">
        <v>5</v>
      </c>
      <c r="F9" s="244">
        <v>36.84</v>
      </c>
      <c r="G9" s="245">
        <v>184.2</v>
      </c>
    </row>
    <row r="10" spans="1:7" ht="27.75" customHeight="1">
      <c r="A10" s="291" t="s">
        <v>348</v>
      </c>
      <c r="B10" s="224">
        <v>5061</v>
      </c>
      <c r="C10" s="263" t="s">
        <v>178</v>
      </c>
      <c r="D10" s="224" t="s">
        <v>179</v>
      </c>
      <c r="E10" s="152">
        <v>1</v>
      </c>
      <c r="F10" s="153">
        <v>14</v>
      </c>
      <c r="G10" s="264">
        <v>14</v>
      </c>
    </row>
    <row r="11" spans="1:7" ht="27.75" customHeight="1">
      <c r="A11" s="291" t="s">
        <v>349</v>
      </c>
      <c r="B11" s="224">
        <v>43132</v>
      </c>
      <c r="C11" s="263" t="s">
        <v>12</v>
      </c>
      <c r="D11" s="224" t="s">
        <v>179</v>
      </c>
      <c r="E11" s="152">
        <v>1</v>
      </c>
      <c r="F11" s="153">
        <v>15.5</v>
      </c>
      <c r="G11" s="264">
        <v>15.5</v>
      </c>
    </row>
    <row r="12" spans="1:7" ht="27.75" customHeight="1">
      <c r="A12" s="291"/>
      <c r="B12" s="292" t="s">
        <v>350</v>
      </c>
      <c r="C12" s="292"/>
      <c r="D12" s="292"/>
      <c r="E12" s="292"/>
      <c r="F12" s="292"/>
      <c r="G12" s="293">
        <v>11766.105</v>
      </c>
    </row>
    <row r="13" spans="1:7" ht="27.75" customHeight="1">
      <c r="A13" s="281" t="s">
        <v>351</v>
      </c>
      <c r="B13" s="224"/>
      <c r="C13" s="276" t="s">
        <v>352</v>
      </c>
      <c r="D13" s="224"/>
      <c r="E13" s="152"/>
      <c r="F13" s="153"/>
      <c r="G13" s="264"/>
    </row>
    <row r="14" spans="1:7" ht="27.75" customHeight="1">
      <c r="A14" s="284" t="s">
        <v>353</v>
      </c>
      <c r="B14" s="253"/>
      <c r="C14" s="285" t="s">
        <v>354</v>
      </c>
      <c r="D14" s="253"/>
      <c r="E14" s="255"/>
      <c r="F14" s="256"/>
      <c r="G14" s="257"/>
    </row>
    <row r="15" spans="1:7" ht="51">
      <c r="A15" s="252" t="s">
        <v>355</v>
      </c>
      <c r="B15" s="253">
        <v>7155</v>
      </c>
      <c r="C15" s="263" t="s">
        <v>220</v>
      </c>
      <c r="D15" s="253" t="s">
        <v>7</v>
      </c>
      <c r="E15" s="255">
        <v>11</v>
      </c>
      <c r="F15" s="256">
        <v>403.662</v>
      </c>
      <c r="G15" s="257">
        <v>4440.282</v>
      </c>
    </row>
    <row r="16" spans="1:7" ht="27.75" customHeight="1">
      <c r="A16" s="252" t="s">
        <v>356</v>
      </c>
      <c r="B16" s="253">
        <v>42408</v>
      </c>
      <c r="C16" s="263" t="s">
        <v>143</v>
      </c>
      <c r="D16" s="253" t="s">
        <v>26</v>
      </c>
      <c r="E16" s="255">
        <v>144</v>
      </c>
      <c r="F16" s="256">
        <v>1.4</v>
      </c>
      <c r="G16" s="257">
        <v>201.6</v>
      </c>
    </row>
    <row r="17" spans="1:7" ht="27.75" customHeight="1">
      <c r="A17" s="252" t="s">
        <v>357</v>
      </c>
      <c r="B17" s="253">
        <v>33</v>
      </c>
      <c r="C17" s="263" t="s">
        <v>5</v>
      </c>
      <c r="D17" s="253" t="s">
        <v>329</v>
      </c>
      <c r="E17" s="255">
        <v>19</v>
      </c>
      <c r="F17" s="256">
        <v>55.5054</v>
      </c>
      <c r="G17" s="257">
        <v>1054.6026</v>
      </c>
    </row>
    <row r="18" spans="1:7" ht="27.75" customHeight="1">
      <c r="A18" s="252" t="s">
        <v>358</v>
      </c>
      <c r="B18" s="253">
        <v>43132</v>
      </c>
      <c r="C18" s="263" t="s">
        <v>12</v>
      </c>
      <c r="D18" s="253" t="s">
        <v>179</v>
      </c>
      <c r="E18" s="255">
        <v>3</v>
      </c>
      <c r="F18" s="256">
        <v>15.5</v>
      </c>
      <c r="G18" s="257">
        <v>46.5</v>
      </c>
    </row>
    <row r="19" spans="1:7" ht="27.75" customHeight="1">
      <c r="A19" s="252" t="s">
        <v>359</v>
      </c>
      <c r="B19" s="253">
        <v>1527</v>
      </c>
      <c r="C19" s="263" t="s">
        <v>64</v>
      </c>
      <c r="D19" s="253" t="s">
        <v>15</v>
      </c>
      <c r="E19" s="255">
        <v>14</v>
      </c>
      <c r="F19" s="256">
        <v>323.04</v>
      </c>
      <c r="G19" s="257">
        <v>4522.56</v>
      </c>
    </row>
    <row r="20" spans="1:7" ht="27.75" customHeight="1">
      <c r="A20" s="284" t="s">
        <v>360</v>
      </c>
      <c r="B20" s="283"/>
      <c r="C20" s="276" t="s">
        <v>330</v>
      </c>
      <c r="D20" s="253"/>
      <c r="E20" s="255"/>
      <c r="F20" s="256"/>
      <c r="G20" s="257"/>
    </row>
    <row r="21" spans="1:7" ht="27.75" customHeight="1">
      <c r="A21" s="294" t="s">
        <v>361</v>
      </c>
      <c r="B21" s="260">
        <v>2688</v>
      </c>
      <c r="C21" s="263" t="s">
        <v>80</v>
      </c>
      <c r="D21" s="260" t="s">
        <v>66</v>
      </c>
      <c r="E21" s="295">
        <v>20</v>
      </c>
      <c r="F21" s="279">
        <v>1.57</v>
      </c>
      <c r="G21" s="257">
        <v>31.4</v>
      </c>
    </row>
    <row r="22" spans="1:7" ht="41.25" customHeight="1">
      <c r="A22" s="252" t="s">
        <v>362</v>
      </c>
      <c r="B22" s="253">
        <v>38055</v>
      </c>
      <c r="C22" s="263" t="s">
        <v>100</v>
      </c>
      <c r="D22" s="253" t="s">
        <v>7</v>
      </c>
      <c r="E22" s="278">
        <v>6</v>
      </c>
      <c r="F22" s="256">
        <v>5.39</v>
      </c>
      <c r="G22" s="257">
        <v>32.34</v>
      </c>
    </row>
    <row r="23" spans="1:7" ht="27.75" customHeight="1">
      <c r="A23" s="252" t="s">
        <v>363</v>
      </c>
      <c r="B23" s="253">
        <v>11991</v>
      </c>
      <c r="C23" s="263" t="s">
        <v>103</v>
      </c>
      <c r="D23" s="253" t="s">
        <v>7</v>
      </c>
      <c r="E23" s="278">
        <v>6</v>
      </c>
      <c r="F23" s="256">
        <v>67.75</v>
      </c>
      <c r="G23" s="257">
        <v>406.5</v>
      </c>
    </row>
    <row r="24" spans="1:7" ht="27.75" customHeight="1">
      <c r="A24" s="284" t="s">
        <v>364</v>
      </c>
      <c r="B24" s="283"/>
      <c r="C24" s="285" t="s">
        <v>331</v>
      </c>
      <c r="D24" s="253" t="s">
        <v>7</v>
      </c>
      <c r="E24" s="278"/>
      <c r="F24" s="279"/>
      <c r="G24" s="257"/>
    </row>
    <row r="25" spans="1:7" ht="27.75" customHeight="1">
      <c r="A25" s="284"/>
      <c r="B25" s="283" t="s">
        <v>365</v>
      </c>
      <c r="C25" s="254" t="s">
        <v>52</v>
      </c>
      <c r="D25" s="253" t="s">
        <v>7</v>
      </c>
      <c r="E25" s="278">
        <v>6</v>
      </c>
      <c r="F25" s="279">
        <v>234.5</v>
      </c>
      <c r="G25" s="257">
        <v>1407</v>
      </c>
    </row>
    <row r="26" spans="1:7" ht="27.75" customHeight="1">
      <c r="A26" s="252" t="s">
        <v>366</v>
      </c>
      <c r="B26" s="253">
        <v>3520</v>
      </c>
      <c r="C26" s="254" t="s">
        <v>123</v>
      </c>
      <c r="D26" s="253" t="s">
        <v>7</v>
      </c>
      <c r="E26" s="278">
        <v>2</v>
      </c>
      <c r="F26" s="256">
        <v>9.01</v>
      </c>
      <c r="G26" s="257">
        <v>18.02</v>
      </c>
    </row>
    <row r="27" spans="1:7" ht="27.75" customHeight="1">
      <c r="A27" s="252" t="s">
        <v>367</v>
      </c>
      <c r="B27" s="260" t="s">
        <v>368</v>
      </c>
      <c r="C27" s="261" t="s">
        <v>55</v>
      </c>
      <c r="D27" s="253" t="s">
        <v>7</v>
      </c>
      <c r="E27" s="278">
        <v>4</v>
      </c>
      <c r="F27" s="256">
        <v>18.72</v>
      </c>
      <c r="G27" s="257">
        <v>74.88</v>
      </c>
    </row>
    <row r="28" spans="1:7" ht="27.75" customHeight="1">
      <c r="A28" s="252" t="s">
        <v>369</v>
      </c>
      <c r="B28" s="253">
        <v>3526</v>
      </c>
      <c r="C28" s="254" t="s">
        <v>124</v>
      </c>
      <c r="D28" s="253" t="s">
        <v>7</v>
      </c>
      <c r="E28" s="278">
        <v>16</v>
      </c>
      <c r="F28" s="256">
        <v>2.73</v>
      </c>
      <c r="G28" s="257">
        <v>43.68</v>
      </c>
    </row>
    <row r="29" spans="1:7" ht="51">
      <c r="A29" s="252" t="s">
        <v>370</v>
      </c>
      <c r="B29" s="253">
        <v>35277</v>
      </c>
      <c r="C29" s="261" t="s">
        <v>51</v>
      </c>
      <c r="D29" s="253" t="s">
        <v>7</v>
      </c>
      <c r="E29" s="278">
        <v>2</v>
      </c>
      <c r="F29" s="279">
        <v>615.53</v>
      </c>
      <c r="G29" s="257">
        <v>1231.06</v>
      </c>
    </row>
    <row r="30" spans="1:7" ht="27.75" customHeight="1">
      <c r="A30" s="252" t="s">
        <v>371</v>
      </c>
      <c r="B30" s="253">
        <v>9868</v>
      </c>
      <c r="C30" s="254" t="s">
        <v>258</v>
      </c>
      <c r="D30" s="253" t="s">
        <v>33</v>
      </c>
      <c r="E30" s="278">
        <v>6</v>
      </c>
      <c r="F30" s="256">
        <v>25.86</v>
      </c>
      <c r="G30" s="257">
        <v>155.16</v>
      </c>
    </row>
    <row r="31" spans="1:7" ht="27.75" customHeight="1">
      <c r="A31" s="252" t="s">
        <v>372</v>
      </c>
      <c r="B31" s="253">
        <v>20080</v>
      </c>
      <c r="C31" s="254" t="s">
        <v>10</v>
      </c>
      <c r="D31" s="253" t="s">
        <v>7</v>
      </c>
      <c r="E31" s="278">
        <v>2</v>
      </c>
      <c r="F31" s="256">
        <v>24.37</v>
      </c>
      <c r="G31" s="257">
        <v>48.74</v>
      </c>
    </row>
    <row r="32" spans="1:7" ht="27.75" customHeight="1">
      <c r="A32" s="252" t="s">
        <v>373</v>
      </c>
      <c r="B32" s="253">
        <v>3768</v>
      </c>
      <c r="C32" s="254" t="s">
        <v>138</v>
      </c>
      <c r="D32" s="253" t="s">
        <v>7</v>
      </c>
      <c r="E32" s="278">
        <v>2</v>
      </c>
      <c r="F32" s="279">
        <v>2.68</v>
      </c>
      <c r="G32" s="257">
        <v>5.36</v>
      </c>
    </row>
    <row r="33" spans="1:7" ht="27.75" customHeight="1">
      <c r="A33" s="252" t="s">
        <v>374</v>
      </c>
      <c r="B33" s="253">
        <v>3529</v>
      </c>
      <c r="C33" s="254" t="s">
        <v>120</v>
      </c>
      <c r="D33" s="253" t="s">
        <v>7</v>
      </c>
      <c r="E33" s="278">
        <v>8</v>
      </c>
      <c r="F33" s="256">
        <v>0.85</v>
      </c>
      <c r="G33" s="257">
        <v>6.8</v>
      </c>
    </row>
    <row r="34" spans="1:7" ht="27.75" customHeight="1">
      <c r="A34" s="252" t="s">
        <v>375</v>
      </c>
      <c r="B34" s="253">
        <v>7139</v>
      </c>
      <c r="C34" s="254" t="s">
        <v>216</v>
      </c>
      <c r="D34" s="253" t="s">
        <v>7</v>
      </c>
      <c r="E34" s="278">
        <v>2</v>
      </c>
      <c r="F34" s="279">
        <v>1.44</v>
      </c>
      <c r="G34" s="257">
        <v>2.88</v>
      </c>
    </row>
  </sheetData>
  <sheetProtection selectLockedCells="1" selectUnlockedCells="1"/>
  <mergeCells count="1">
    <mergeCell ref="B12:F12"/>
  </mergeCells>
  <printOptions/>
  <pageMargins left="0" right="0" top="0.39375" bottom="0.393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4"/>
  <sheetViews>
    <sheetView workbookViewId="0" topLeftCell="A1">
      <selection activeCell="A1" sqref="A1"/>
    </sheetView>
  </sheetViews>
  <sheetFormatPr defaultColWidth="8.796875" defaultRowHeight="33.75" customHeight="1"/>
  <cols>
    <col min="1" max="1" width="2.3984375" style="1" customWidth="1"/>
    <col min="2" max="2" width="5.19921875" style="296" customWidth="1"/>
    <col min="3" max="3" width="62.8984375" style="1" customWidth="1"/>
    <col min="4" max="4" width="8.19921875" style="1" customWidth="1"/>
    <col min="5" max="16384" width="10.59765625" style="1" customWidth="1"/>
  </cols>
  <sheetData>
    <row r="1" spans="2:5" ht="33.75" customHeight="1">
      <c r="B1" s="24">
        <v>1</v>
      </c>
      <c r="C1" s="13" t="s">
        <v>376</v>
      </c>
      <c r="D1" s="14" t="s">
        <v>4</v>
      </c>
      <c r="E1" s="15">
        <v>4</v>
      </c>
    </row>
    <row r="2" spans="2:5" ht="33.75" customHeight="1">
      <c r="B2" s="24">
        <v>2</v>
      </c>
      <c r="C2" s="19" t="s">
        <v>377</v>
      </c>
      <c r="D2" s="14" t="s">
        <v>4</v>
      </c>
      <c r="E2" s="20">
        <v>89</v>
      </c>
    </row>
    <row r="3" spans="2:5" ht="33.75" customHeight="1">
      <c r="B3" s="24">
        <v>3</v>
      </c>
      <c r="C3" s="297" t="s">
        <v>378</v>
      </c>
      <c r="D3" s="24" t="s">
        <v>7</v>
      </c>
      <c r="E3" s="25">
        <v>14</v>
      </c>
    </row>
    <row r="4" spans="2:5" ht="33.75" customHeight="1">
      <c r="B4" s="24">
        <v>4</v>
      </c>
      <c r="C4" s="297" t="s">
        <v>379</v>
      </c>
      <c r="D4" s="24" t="s">
        <v>7</v>
      </c>
      <c r="E4" s="25">
        <v>2</v>
      </c>
    </row>
    <row r="5" spans="2:5" ht="33.75" customHeight="1">
      <c r="B5" s="24">
        <v>5</v>
      </c>
      <c r="C5" s="19" t="s">
        <v>9</v>
      </c>
      <c r="D5" s="26" t="s">
        <v>7</v>
      </c>
      <c r="E5" s="27">
        <v>6</v>
      </c>
    </row>
    <row r="6" spans="2:5" ht="21.75" customHeight="1">
      <c r="B6" s="24">
        <v>6</v>
      </c>
      <c r="C6" s="19" t="s">
        <v>10</v>
      </c>
      <c r="D6" s="14" t="s">
        <v>7</v>
      </c>
      <c r="E6" s="28">
        <v>4</v>
      </c>
    </row>
    <row r="7" spans="2:5" ht="33.75" customHeight="1">
      <c r="B7" s="24">
        <v>7</v>
      </c>
      <c r="C7" s="297" t="s">
        <v>263</v>
      </c>
      <c r="D7" s="34" t="s">
        <v>13</v>
      </c>
      <c r="E7" s="35">
        <f>11.4</f>
        <v>11.4</v>
      </c>
    </row>
    <row r="8" spans="2:5" ht="33.75" customHeight="1">
      <c r="B8" s="24">
        <v>8</v>
      </c>
      <c r="C8" s="30" t="s">
        <v>11</v>
      </c>
      <c r="D8" s="24" t="s">
        <v>7</v>
      </c>
      <c r="E8" s="25">
        <v>12</v>
      </c>
    </row>
    <row r="9" spans="2:5" ht="33.75" customHeight="1">
      <c r="B9" s="24">
        <v>9</v>
      </c>
      <c r="C9" s="298" t="s">
        <v>12</v>
      </c>
      <c r="D9" s="34" t="s">
        <v>13</v>
      </c>
      <c r="E9" s="35">
        <v>8.42</v>
      </c>
    </row>
    <row r="10" spans="2:5" ht="33.75" customHeight="1">
      <c r="B10" s="24">
        <v>10</v>
      </c>
      <c r="C10" s="299" t="s">
        <v>380</v>
      </c>
      <c r="D10" s="24" t="s">
        <v>15</v>
      </c>
      <c r="E10" s="25">
        <v>18.76</v>
      </c>
    </row>
    <row r="11" spans="2:5" ht="33.75" customHeight="1">
      <c r="B11" s="24">
        <v>11</v>
      </c>
      <c r="C11" s="300" t="s">
        <v>381</v>
      </c>
      <c r="D11" s="34" t="s">
        <v>15</v>
      </c>
      <c r="E11" s="37">
        <v>6.44</v>
      </c>
    </row>
    <row r="12" spans="2:5" ht="33.75" customHeight="1">
      <c r="B12" s="24">
        <v>12</v>
      </c>
      <c r="C12" s="301" t="s">
        <v>382</v>
      </c>
      <c r="D12" s="24" t="s">
        <v>13</v>
      </c>
      <c r="E12" s="42">
        <v>1415</v>
      </c>
    </row>
    <row r="13" spans="2:5" ht="33.75" customHeight="1">
      <c r="B13" s="24">
        <v>13</v>
      </c>
      <c r="C13" s="19" t="s">
        <v>18</v>
      </c>
      <c r="D13" s="26" t="s">
        <v>7</v>
      </c>
      <c r="E13" s="27">
        <v>8</v>
      </c>
    </row>
    <row r="14" spans="2:5" ht="33.75" customHeight="1">
      <c r="B14" s="24">
        <v>14</v>
      </c>
      <c r="C14" s="38" t="s">
        <v>19</v>
      </c>
      <c r="D14" s="24" t="s">
        <v>20</v>
      </c>
      <c r="E14" s="25">
        <v>7</v>
      </c>
    </row>
    <row r="15" spans="2:5" ht="33.75" customHeight="1">
      <c r="B15" s="24">
        <v>15</v>
      </c>
      <c r="C15" s="19" t="s">
        <v>21</v>
      </c>
      <c r="D15" s="24" t="s">
        <v>20</v>
      </c>
      <c r="E15" s="20">
        <v>96</v>
      </c>
    </row>
    <row r="16" spans="2:5" ht="33.75" customHeight="1">
      <c r="B16" s="24">
        <v>16</v>
      </c>
      <c r="C16" s="23" t="s">
        <v>383</v>
      </c>
      <c r="D16" s="24" t="s">
        <v>7</v>
      </c>
      <c r="E16" s="25">
        <v>30</v>
      </c>
    </row>
    <row r="17" spans="2:5" ht="33.75" customHeight="1">
      <c r="B17" s="24">
        <v>17</v>
      </c>
      <c r="C17" s="23" t="s">
        <v>384</v>
      </c>
      <c r="D17" s="24" t="s">
        <v>7</v>
      </c>
      <c r="E17" s="25">
        <v>30</v>
      </c>
    </row>
    <row r="18" spans="2:5" ht="33.75" customHeight="1">
      <c r="B18" s="24">
        <v>18</v>
      </c>
      <c r="C18" s="19" t="s">
        <v>24</v>
      </c>
      <c r="D18" s="14" t="s">
        <v>15</v>
      </c>
      <c r="E18" s="20">
        <v>150</v>
      </c>
    </row>
    <row r="19" spans="2:5" ht="33.75" customHeight="1">
      <c r="B19" s="24">
        <v>19</v>
      </c>
      <c r="C19" s="19" t="s">
        <v>27</v>
      </c>
      <c r="D19" s="14" t="s">
        <v>7</v>
      </c>
      <c r="E19" s="20">
        <v>3</v>
      </c>
    </row>
    <row r="20" spans="2:5" ht="33.75" customHeight="1">
      <c r="B20" s="24">
        <v>21</v>
      </c>
      <c r="C20" s="236" t="s">
        <v>28</v>
      </c>
      <c r="D20" s="24" t="s">
        <v>7</v>
      </c>
      <c r="E20" s="25">
        <v>3</v>
      </c>
    </row>
    <row r="21" spans="2:5" ht="33.75" customHeight="1">
      <c r="B21" s="24">
        <v>22</v>
      </c>
      <c r="C21" s="19" t="s">
        <v>29</v>
      </c>
      <c r="D21" s="14" t="s">
        <v>7</v>
      </c>
      <c r="E21" s="20">
        <v>2</v>
      </c>
    </row>
    <row r="22" spans="2:5" ht="33.75" customHeight="1">
      <c r="B22" s="24">
        <v>23</v>
      </c>
      <c r="C22" s="297" t="s">
        <v>385</v>
      </c>
      <c r="D22" s="24" t="s">
        <v>20</v>
      </c>
      <c r="E22" s="25">
        <v>13520</v>
      </c>
    </row>
    <row r="23" spans="2:5" ht="33.75" customHeight="1">
      <c r="B23" s="24">
        <v>25</v>
      </c>
      <c r="C23" s="23" t="s">
        <v>36</v>
      </c>
      <c r="D23" s="24" t="s">
        <v>7</v>
      </c>
      <c r="E23" s="25">
        <v>4</v>
      </c>
    </row>
    <row r="24" spans="2:5" ht="33.75" customHeight="1">
      <c r="B24" s="24">
        <v>26</v>
      </c>
      <c r="C24" s="297" t="s">
        <v>88</v>
      </c>
      <c r="D24" s="69" t="s">
        <v>38</v>
      </c>
      <c r="E24" s="70">
        <v>300</v>
      </c>
    </row>
    <row r="25" spans="2:5" ht="33.75" customHeight="1">
      <c r="B25" s="24">
        <v>27</v>
      </c>
      <c r="C25" s="297" t="s">
        <v>89</v>
      </c>
      <c r="D25" s="24" t="s">
        <v>38</v>
      </c>
      <c r="E25" s="25">
        <v>200</v>
      </c>
    </row>
    <row r="26" spans="2:5" ht="33.75" customHeight="1">
      <c r="B26" s="24">
        <v>28</v>
      </c>
      <c r="C26" s="297" t="s">
        <v>90</v>
      </c>
      <c r="D26" s="24" t="s">
        <v>38</v>
      </c>
      <c r="E26" s="25">
        <v>100</v>
      </c>
    </row>
    <row r="27" spans="2:5" ht="33.75" customHeight="1">
      <c r="B27" s="24">
        <v>29</v>
      </c>
      <c r="C27" s="297" t="s">
        <v>94</v>
      </c>
      <c r="D27" s="24" t="s">
        <v>66</v>
      </c>
      <c r="E27" s="55">
        <v>8</v>
      </c>
    </row>
    <row r="28" spans="2:5" ht="33.75" customHeight="1">
      <c r="B28" s="24">
        <v>30</v>
      </c>
      <c r="C28" s="297" t="s">
        <v>91</v>
      </c>
      <c r="D28" s="24" t="s">
        <v>38</v>
      </c>
      <c r="E28" s="25">
        <v>240</v>
      </c>
    </row>
    <row r="29" spans="2:5" ht="33.75" customHeight="1">
      <c r="B29" s="24">
        <v>31</v>
      </c>
      <c r="C29" s="297" t="s">
        <v>92</v>
      </c>
      <c r="D29" s="24" t="s">
        <v>38</v>
      </c>
      <c r="E29" s="25">
        <v>240</v>
      </c>
    </row>
    <row r="30" spans="2:5" ht="33.75" customHeight="1">
      <c r="B30" s="24">
        <v>32</v>
      </c>
      <c r="C30" s="297" t="s">
        <v>93</v>
      </c>
      <c r="D30" s="24" t="s">
        <v>38</v>
      </c>
      <c r="E30" s="25">
        <v>40</v>
      </c>
    </row>
    <row r="31" spans="2:5" ht="33.75" customHeight="1">
      <c r="B31" s="24">
        <v>33</v>
      </c>
      <c r="C31" s="38" t="s">
        <v>41</v>
      </c>
      <c r="D31" s="24" t="s">
        <v>38</v>
      </c>
      <c r="E31" s="25">
        <v>20</v>
      </c>
    </row>
    <row r="32" spans="2:5" ht="33.75" customHeight="1">
      <c r="B32" s="24">
        <v>34</v>
      </c>
      <c r="C32" s="38" t="s">
        <v>37</v>
      </c>
      <c r="D32" s="24" t="s">
        <v>38</v>
      </c>
      <c r="E32" s="25">
        <v>1.5</v>
      </c>
    </row>
    <row r="33" spans="2:5" ht="33.75" customHeight="1">
      <c r="B33" s="24">
        <v>35</v>
      </c>
      <c r="C33" s="38" t="s">
        <v>42</v>
      </c>
      <c r="D33" s="24" t="s">
        <v>38</v>
      </c>
      <c r="E33" s="25">
        <v>40</v>
      </c>
    </row>
    <row r="34" spans="2:5" ht="33.75" customHeight="1">
      <c r="B34" s="24">
        <v>36</v>
      </c>
      <c r="C34" s="38" t="s">
        <v>39</v>
      </c>
      <c r="D34" s="24" t="s">
        <v>38</v>
      </c>
      <c r="E34" s="25">
        <v>1.5</v>
      </c>
    </row>
    <row r="35" spans="2:5" ht="33.75" customHeight="1">
      <c r="B35" s="24">
        <v>37</v>
      </c>
      <c r="C35" s="38" t="s">
        <v>40</v>
      </c>
      <c r="D35" s="24" t="s">
        <v>38</v>
      </c>
      <c r="E35" s="25">
        <v>20</v>
      </c>
    </row>
    <row r="36" spans="2:5" ht="33.75" customHeight="1">
      <c r="B36" s="24">
        <v>38</v>
      </c>
      <c r="C36" s="19" t="s">
        <v>43</v>
      </c>
      <c r="D36" s="14" t="s">
        <v>38</v>
      </c>
      <c r="E36" s="20">
        <v>30</v>
      </c>
    </row>
    <row r="37" spans="2:5" ht="33.75" customHeight="1">
      <c r="B37" s="24">
        <v>39</v>
      </c>
      <c r="C37" s="19" t="s">
        <v>44</v>
      </c>
      <c r="D37" s="14" t="s">
        <v>38</v>
      </c>
      <c r="E37" s="20">
        <v>30</v>
      </c>
    </row>
    <row r="38" spans="2:5" ht="33.75" customHeight="1">
      <c r="B38" s="24">
        <v>40</v>
      </c>
      <c r="C38" s="19" t="s">
        <v>45</v>
      </c>
      <c r="D38" s="14" t="s">
        <v>38</v>
      </c>
      <c r="E38" s="20">
        <v>30</v>
      </c>
    </row>
    <row r="39" spans="2:5" ht="33.75" customHeight="1">
      <c r="B39" s="24">
        <v>41</v>
      </c>
      <c r="C39" s="19" t="s">
        <v>46</v>
      </c>
      <c r="D39" s="24" t="s">
        <v>15</v>
      </c>
      <c r="E39" s="24">
        <v>0.15</v>
      </c>
    </row>
    <row r="40" spans="2:5" ht="33.75" customHeight="1">
      <c r="B40" s="24">
        <v>42</v>
      </c>
      <c r="C40" s="19" t="s">
        <v>49</v>
      </c>
      <c r="D40" s="14" t="s">
        <v>7</v>
      </c>
      <c r="E40" s="20">
        <v>16</v>
      </c>
    </row>
    <row r="41" spans="2:5" ht="33.75" customHeight="1">
      <c r="B41" s="24">
        <v>43</v>
      </c>
      <c r="C41" s="19" t="s">
        <v>47</v>
      </c>
      <c r="D41" s="24" t="s">
        <v>15</v>
      </c>
      <c r="E41" s="24">
        <v>0.567</v>
      </c>
    </row>
    <row r="42" spans="2:5" ht="33.75" customHeight="1">
      <c r="B42" s="24">
        <v>44</v>
      </c>
      <c r="C42" s="19" t="s">
        <v>48</v>
      </c>
      <c r="D42" s="24" t="s">
        <v>15</v>
      </c>
      <c r="E42" s="24">
        <v>0.09</v>
      </c>
    </row>
    <row r="43" spans="2:5" ht="33.75" customHeight="1">
      <c r="B43" s="24">
        <v>45</v>
      </c>
      <c r="C43" s="19" t="s">
        <v>386</v>
      </c>
      <c r="D43" s="14" t="s">
        <v>7</v>
      </c>
      <c r="E43" s="94">
        <v>1</v>
      </c>
    </row>
    <row r="44" spans="2:5" ht="33.75" customHeight="1">
      <c r="B44" s="24">
        <v>46</v>
      </c>
      <c r="C44" s="19" t="s">
        <v>50</v>
      </c>
      <c r="D44" s="14" t="s">
        <v>7</v>
      </c>
      <c r="E44" s="20">
        <v>3</v>
      </c>
    </row>
    <row r="45" spans="2:5" ht="33.75" customHeight="1">
      <c r="B45" s="24">
        <v>47</v>
      </c>
      <c r="C45" s="19" t="s">
        <v>51</v>
      </c>
      <c r="D45" s="14" t="s">
        <v>7</v>
      </c>
      <c r="E45" s="28">
        <v>2</v>
      </c>
    </row>
    <row r="46" spans="2:5" ht="33.75" customHeight="1">
      <c r="B46" s="24">
        <v>48</v>
      </c>
      <c r="C46" s="19" t="s">
        <v>52</v>
      </c>
      <c r="D46" s="14" t="s">
        <v>7</v>
      </c>
      <c r="E46" s="28">
        <v>9</v>
      </c>
    </row>
    <row r="47" spans="2:5" ht="33.75" customHeight="1">
      <c r="B47" s="24">
        <v>49</v>
      </c>
      <c r="C47" s="19" t="s">
        <v>53</v>
      </c>
      <c r="D47" s="14" t="s">
        <v>7</v>
      </c>
      <c r="E47" s="20">
        <v>78</v>
      </c>
    </row>
    <row r="48" spans="2:5" ht="33.75" customHeight="1">
      <c r="B48" s="24">
        <v>50</v>
      </c>
      <c r="C48" s="19" t="s">
        <v>54</v>
      </c>
      <c r="D48" s="14" t="s">
        <v>7</v>
      </c>
      <c r="E48" s="20">
        <v>2</v>
      </c>
    </row>
    <row r="49" spans="2:5" ht="33.75" customHeight="1">
      <c r="B49" s="24">
        <v>51</v>
      </c>
      <c r="C49" s="19" t="s">
        <v>55</v>
      </c>
      <c r="D49" s="14" t="s">
        <v>7</v>
      </c>
      <c r="E49" s="28">
        <v>5</v>
      </c>
    </row>
    <row r="50" spans="2:5" ht="33.75" customHeight="1">
      <c r="B50" s="24">
        <v>52</v>
      </c>
      <c r="C50" s="38" t="s">
        <v>387</v>
      </c>
      <c r="D50" s="24" t="s">
        <v>13</v>
      </c>
      <c r="E50" s="25">
        <f>3262.89+100</f>
        <v>3362.89</v>
      </c>
    </row>
    <row r="51" spans="2:5" ht="33.75" customHeight="1">
      <c r="B51" s="24">
        <v>53</v>
      </c>
      <c r="C51" s="302" t="s">
        <v>59</v>
      </c>
      <c r="D51" s="24" t="s">
        <v>60</v>
      </c>
      <c r="E51" s="55">
        <v>4</v>
      </c>
    </row>
    <row r="52" spans="2:5" ht="33.75" customHeight="1">
      <c r="B52" s="24">
        <v>54</v>
      </c>
      <c r="C52" s="19" t="s">
        <v>61</v>
      </c>
      <c r="D52" s="14" t="s">
        <v>7</v>
      </c>
      <c r="E52" s="20">
        <v>5</v>
      </c>
    </row>
    <row r="53" spans="2:5" ht="24" customHeight="1">
      <c r="B53" s="24">
        <v>55</v>
      </c>
      <c r="C53" s="19" t="s">
        <v>62</v>
      </c>
      <c r="D53" s="14" t="s">
        <v>7</v>
      </c>
      <c r="E53" s="20">
        <v>2</v>
      </c>
    </row>
    <row r="54" spans="2:5" ht="33.75" customHeight="1">
      <c r="B54" s="24">
        <v>56</v>
      </c>
      <c r="C54" s="47" t="s">
        <v>388</v>
      </c>
      <c r="D54" s="34" t="s">
        <v>13</v>
      </c>
      <c r="E54" s="35">
        <f>4600.8+900</f>
        <v>5500.8</v>
      </c>
    </row>
    <row r="55" spans="2:5" ht="33.75" customHeight="1">
      <c r="B55" s="24">
        <v>57</v>
      </c>
      <c r="C55" s="303" t="s">
        <v>389</v>
      </c>
      <c r="D55" s="24" t="s">
        <v>7</v>
      </c>
      <c r="E55" s="25">
        <v>1</v>
      </c>
    </row>
    <row r="56" spans="2:5" ht="33.75" customHeight="1">
      <c r="B56" s="24">
        <v>58</v>
      </c>
      <c r="C56" s="19" t="s">
        <v>64</v>
      </c>
      <c r="D56" s="14" t="s">
        <v>15</v>
      </c>
      <c r="E56" s="20">
        <v>23</v>
      </c>
    </row>
    <row r="57" spans="2:5" ht="33.75" customHeight="1">
      <c r="B57" s="24">
        <v>59</v>
      </c>
      <c r="C57" s="23" t="s">
        <v>69</v>
      </c>
      <c r="D57" s="24" t="s">
        <v>7</v>
      </c>
      <c r="E57" s="25">
        <v>2</v>
      </c>
    </row>
    <row r="58" spans="2:5" ht="33.75" customHeight="1">
      <c r="B58" s="24">
        <v>60</v>
      </c>
      <c r="C58" s="23" t="s">
        <v>70</v>
      </c>
      <c r="D58" s="48" t="s">
        <v>20</v>
      </c>
      <c r="E58" s="35">
        <v>8</v>
      </c>
    </row>
    <row r="59" spans="2:5" ht="33.75" customHeight="1">
      <c r="B59" s="24">
        <v>61</v>
      </c>
      <c r="C59" s="23" t="s">
        <v>390</v>
      </c>
      <c r="D59" s="34" t="s">
        <v>20</v>
      </c>
      <c r="E59" s="35">
        <v>56</v>
      </c>
    </row>
    <row r="60" spans="2:5" ht="33.75" customHeight="1">
      <c r="B60" s="24">
        <v>62</v>
      </c>
      <c r="C60" s="23" t="s">
        <v>391</v>
      </c>
      <c r="D60" s="24" t="s">
        <v>7</v>
      </c>
      <c r="E60" s="25">
        <v>12</v>
      </c>
    </row>
    <row r="61" spans="2:5" ht="33.75" customHeight="1">
      <c r="B61" s="24">
        <v>63</v>
      </c>
      <c r="C61" s="297" t="s">
        <v>392</v>
      </c>
      <c r="D61" s="24" t="s">
        <v>7</v>
      </c>
      <c r="E61" s="25">
        <v>55</v>
      </c>
    </row>
    <row r="62" spans="2:5" ht="33.75" customHeight="1">
      <c r="B62" s="24">
        <v>64</v>
      </c>
      <c r="C62" s="30" t="s">
        <v>393</v>
      </c>
      <c r="D62" s="24" t="s">
        <v>7</v>
      </c>
      <c r="E62" s="25">
        <v>4</v>
      </c>
    </row>
    <row r="63" spans="2:5" ht="33.75" customHeight="1">
      <c r="B63" s="24">
        <v>65</v>
      </c>
      <c r="C63" s="19" t="s">
        <v>74</v>
      </c>
      <c r="D63" s="14" t="s">
        <v>7</v>
      </c>
      <c r="E63" s="20">
        <v>2</v>
      </c>
    </row>
    <row r="64" spans="2:5" ht="33.75" customHeight="1">
      <c r="B64" s="24">
        <v>66</v>
      </c>
      <c r="C64" s="19" t="s">
        <v>75</v>
      </c>
      <c r="D64" s="14" t="s">
        <v>7</v>
      </c>
      <c r="E64" s="20">
        <v>2</v>
      </c>
    </row>
    <row r="65" spans="2:5" ht="33.75" customHeight="1">
      <c r="B65" s="24">
        <v>67</v>
      </c>
      <c r="C65" s="19" t="s">
        <v>76</v>
      </c>
      <c r="D65" s="14" t="s">
        <v>7</v>
      </c>
      <c r="E65" s="20">
        <v>8</v>
      </c>
    </row>
    <row r="66" spans="2:5" ht="33.75" customHeight="1">
      <c r="B66" s="24">
        <v>68</v>
      </c>
      <c r="C66" s="54" t="s">
        <v>77</v>
      </c>
      <c r="D66" s="24" t="s">
        <v>7</v>
      </c>
      <c r="E66" s="25">
        <v>4</v>
      </c>
    </row>
    <row r="67" spans="2:5" ht="33.75" customHeight="1">
      <c r="B67" s="24">
        <v>69</v>
      </c>
      <c r="C67" s="54" t="s">
        <v>78</v>
      </c>
      <c r="D67" s="24" t="s">
        <v>7</v>
      </c>
      <c r="E67" s="25">
        <v>2</v>
      </c>
    </row>
    <row r="68" spans="2:5" ht="33.75" customHeight="1">
      <c r="B68" s="24">
        <v>70</v>
      </c>
      <c r="C68" s="304" t="s">
        <v>79</v>
      </c>
      <c r="D68" s="24" t="s">
        <v>7</v>
      </c>
      <c r="E68" s="25">
        <v>2</v>
      </c>
    </row>
    <row r="69" spans="2:5" ht="33.75" customHeight="1">
      <c r="B69" s="24">
        <v>71</v>
      </c>
      <c r="C69" s="302" t="s">
        <v>65</v>
      </c>
      <c r="D69" s="305" t="s">
        <v>66</v>
      </c>
      <c r="E69" s="306">
        <v>6</v>
      </c>
    </row>
    <row r="70" spans="2:5" ht="33.75" customHeight="1">
      <c r="B70" s="24">
        <v>72</v>
      </c>
      <c r="C70" s="302" t="s">
        <v>67</v>
      </c>
      <c r="D70" s="24" t="s">
        <v>38</v>
      </c>
      <c r="E70" s="25">
        <v>50</v>
      </c>
    </row>
    <row r="71" spans="2:5" ht="33.75" customHeight="1">
      <c r="B71" s="24">
        <v>73</v>
      </c>
      <c r="C71" s="302" t="s">
        <v>68</v>
      </c>
      <c r="D71" s="65" t="s">
        <v>38</v>
      </c>
      <c r="E71" s="66">
        <v>100</v>
      </c>
    </row>
    <row r="72" spans="2:5" ht="33.75" customHeight="1">
      <c r="B72" s="24">
        <v>74</v>
      </c>
      <c r="C72" s="19" t="s">
        <v>80</v>
      </c>
      <c r="D72" s="26" t="s">
        <v>38</v>
      </c>
      <c r="E72" s="27">
        <v>40</v>
      </c>
    </row>
    <row r="73" spans="2:5" ht="33.75" customHeight="1">
      <c r="B73" s="24">
        <v>75</v>
      </c>
      <c r="C73" s="19" t="s">
        <v>81</v>
      </c>
      <c r="D73" s="26" t="s">
        <v>38</v>
      </c>
      <c r="E73" s="27">
        <v>8</v>
      </c>
    </row>
    <row r="74" spans="2:5" ht="33.75" customHeight="1">
      <c r="B74" s="24">
        <v>76</v>
      </c>
      <c r="C74" s="19" t="s">
        <v>82</v>
      </c>
      <c r="D74" s="14" t="s">
        <v>7</v>
      </c>
      <c r="E74" s="20">
        <v>10</v>
      </c>
    </row>
    <row r="75" spans="2:5" ht="33.75" customHeight="1">
      <c r="B75" s="24">
        <v>77</v>
      </c>
      <c r="C75" s="38" t="s">
        <v>83</v>
      </c>
      <c r="D75" s="24" t="s">
        <v>7</v>
      </c>
      <c r="E75" s="25">
        <v>2</v>
      </c>
    </row>
    <row r="76" spans="2:5" ht="33.75" customHeight="1">
      <c r="B76" s="24">
        <v>78</v>
      </c>
      <c r="C76" s="19" t="s">
        <v>287</v>
      </c>
      <c r="D76" s="26" t="s">
        <v>87</v>
      </c>
      <c r="E76" s="28">
        <v>5</v>
      </c>
    </row>
    <row r="77" spans="2:5" ht="33.75" customHeight="1">
      <c r="B77" s="24">
        <v>79</v>
      </c>
      <c r="C77" s="19" t="s">
        <v>95</v>
      </c>
      <c r="D77" s="14" t="s">
        <v>38</v>
      </c>
      <c r="E77" s="20">
        <v>100</v>
      </c>
    </row>
    <row r="78" spans="2:5" ht="33.75" customHeight="1">
      <c r="B78" s="24">
        <v>80</v>
      </c>
      <c r="C78" s="19" t="s">
        <v>96</v>
      </c>
      <c r="D78" s="14" t="s">
        <v>38</v>
      </c>
      <c r="E78" s="20">
        <v>100</v>
      </c>
    </row>
    <row r="79" spans="2:5" ht="33.75" customHeight="1">
      <c r="B79" s="24">
        <v>81</v>
      </c>
      <c r="C79" s="19" t="s">
        <v>97</v>
      </c>
      <c r="D79" s="14" t="s">
        <v>7</v>
      </c>
      <c r="E79" s="20">
        <v>6</v>
      </c>
    </row>
    <row r="80" spans="2:5" ht="33.75" customHeight="1">
      <c r="B80" s="24">
        <v>82</v>
      </c>
      <c r="C80" s="53" t="s">
        <v>394</v>
      </c>
      <c r="D80" s="24" t="s">
        <v>7</v>
      </c>
      <c r="E80" s="25">
        <v>6</v>
      </c>
    </row>
    <row r="81" spans="2:5" ht="33.75" customHeight="1">
      <c r="B81" s="24">
        <v>83</v>
      </c>
      <c r="C81" s="19" t="s">
        <v>99</v>
      </c>
      <c r="D81" s="14" t="s">
        <v>26</v>
      </c>
      <c r="E81" s="20">
        <v>200</v>
      </c>
    </row>
    <row r="82" spans="2:5" ht="33.75" customHeight="1">
      <c r="B82" s="24">
        <v>84</v>
      </c>
      <c r="C82" s="19" t="s">
        <v>100</v>
      </c>
      <c r="D82" s="14" t="s">
        <v>7</v>
      </c>
      <c r="E82" s="28">
        <v>9</v>
      </c>
    </row>
    <row r="83" spans="2:5" ht="33.75" customHeight="1">
      <c r="B83" s="24">
        <v>85</v>
      </c>
      <c r="C83" s="53" t="s">
        <v>395</v>
      </c>
      <c r="D83" s="24" t="s">
        <v>7</v>
      </c>
      <c r="E83" s="25">
        <v>1</v>
      </c>
    </row>
    <row r="84" spans="2:5" ht="33.75" customHeight="1">
      <c r="B84" s="24">
        <v>86</v>
      </c>
      <c r="C84" s="53" t="s">
        <v>396</v>
      </c>
      <c r="D84" s="24" t="s">
        <v>7</v>
      </c>
      <c r="E84" s="25">
        <v>1</v>
      </c>
    </row>
    <row r="85" spans="2:5" ht="33.75" customHeight="1">
      <c r="B85" s="24">
        <v>87</v>
      </c>
      <c r="C85" s="19" t="s">
        <v>103</v>
      </c>
      <c r="D85" s="14" t="s">
        <v>7</v>
      </c>
      <c r="E85" s="28">
        <v>6</v>
      </c>
    </row>
    <row r="86" spans="2:5" ht="33.75" customHeight="1">
      <c r="B86" s="24">
        <v>88</v>
      </c>
      <c r="C86" s="71" t="s">
        <v>397</v>
      </c>
      <c r="D86" s="72" t="s">
        <v>20</v>
      </c>
      <c r="E86" s="55">
        <v>3</v>
      </c>
    </row>
    <row r="87" spans="2:5" ht="33.75" customHeight="1">
      <c r="B87" s="24">
        <v>89</v>
      </c>
      <c r="C87" s="23" t="s">
        <v>398</v>
      </c>
      <c r="D87" s="24" t="s">
        <v>7</v>
      </c>
      <c r="E87" s="25">
        <v>3</v>
      </c>
    </row>
    <row r="88" spans="2:5" ht="33.75" customHeight="1">
      <c r="B88" s="24">
        <v>90</v>
      </c>
      <c r="C88" s="23" t="s">
        <v>399</v>
      </c>
      <c r="D88" s="24" t="s">
        <v>7</v>
      </c>
      <c r="E88" s="25">
        <v>3</v>
      </c>
    </row>
    <row r="89" spans="2:5" ht="33.75" customHeight="1">
      <c r="B89" s="24">
        <v>91</v>
      </c>
      <c r="C89" s="38" t="s">
        <v>400</v>
      </c>
      <c r="D89" s="57" t="s">
        <v>20</v>
      </c>
      <c r="E89" s="64">
        <v>1</v>
      </c>
    </row>
    <row r="90" spans="2:5" ht="33.75" customHeight="1">
      <c r="B90" s="24">
        <v>92</v>
      </c>
      <c r="C90" s="73" t="s">
        <v>108</v>
      </c>
      <c r="D90" s="24" t="s">
        <v>7</v>
      </c>
      <c r="E90" s="25">
        <v>10</v>
      </c>
    </row>
    <row r="91" spans="2:5" ht="33.75" customHeight="1">
      <c r="B91" s="24">
        <v>93</v>
      </c>
      <c r="C91" s="23" t="s">
        <v>109</v>
      </c>
      <c r="D91" s="24" t="s">
        <v>7</v>
      </c>
      <c r="E91" s="64">
        <v>2</v>
      </c>
    </row>
    <row r="92" spans="2:5" ht="33.75" customHeight="1">
      <c r="B92" s="24">
        <v>94</v>
      </c>
      <c r="C92" s="19" t="s">
        <v>110</v>
      </c>
      <c r="D92" s="14" t="s">
        <v>7</v>
      </c>
      <c r="E92" s="20">
        <v>6</v>
      </c>
    </row>
    <row r="93" spans="2:5" ht="33.75" customHeight="1">
      <c r="B93" s="24">
        <v>95</v>
      </c>
      <c r="C93" s="19" t="s">
        <v>111</v>
      </c>
      <c r="D93" s="14" t="s">
        <v>7</v>
      </c>
      <c r="E93" s="20">
        <v>6</v>
      </c>
    </row>
    <row r="94" spans="2:5" ht="33.75" customHeight="1">
      <c r="B94" s="24">
        <v>96</v>
      </c>
      <c r="C94" s="19" t="s">
        <v>112</v>
      </c>
      <c r="D94" s="14" t="s">
        <v>7</v>
      </c>
      <c r="E94" s="20">
        <v>4</v>
      </c>
    </row>
    <row r="95" spans="2:5" ht="33.75" customHeight="1">
      <c r="B95" s="24">
        <v>97</v>
      </c>
      <c r="C95" s="19" t="s">
        <v>113</v>
      </c>
      <c r="D95" s="26" t="s">
        <v>7</v>
      </c>
      <c r="E95" s="27">
        <v>30</v>
      </c>
    </row>
    <row r="96" spans="2:5" ht="33.75" customHeight="1">
      <c r="B96" s="24">
        <v>98</v>
      </c>
      <c r="C96" s="19" t="s">
        <v>114</v>
      </c>
      <c r="D96" s="26" t="s">
        <v>7</v>
      </c>
      <c r="E96" s="27">
        <v>2</v>
      </c>
    </row>
    <row r="97" spans="2:5" ht="33.75" customHeight="1">
      <c r="B97" s="24">
        <v>99</v>
      </c>
      <c r="C97" s="297" t="s">
        <v>114</v>
      </c>
      <c r="D97" s="307" t="s">
        <v>7</v>
      </c>
      <c r="E97" s="25">
        <v>2</v>
      </c>
    </row>
    <row r="98" spans="2:5" ht="33.75" customHeight="1">
      <c r="B98" s="24">
        <v>100</v>
      </c>
      <c r="C98" s="19" t="s">
        <v>115</v>
      </c>
      <c r="D98" s="26" t="s">
        <v>7</v>
      </c>
      <c r="E98" s="20">
        <v>4</v>
      </c>
    </row>
    <row r="99" spans="2:5" ht="33.75" customHeight="1">
      <c r="B99" s="24">
        <v>101</v>
      </c>
      <c r="C99" s="19" t="s">
        <v>116</v>
      </c>
      <c r="D99" s="26" t="s">
        <v>7</v>
      </c>
      <c r="E99" s="20">
        <v>9</v>
      </c>
    </row>
    <row r="100" spans="2:5" ht="33.75" customHeight="1">
      <c r="B100" s="24">
        <v>102</v>
      </c>
      <c r="C100" s="19" t="s">
        <v>118</v>
      </c>
      <c r="D100" s="26" t="s">
        <v>7</v>
      </c>
      <c r="E100" s="27">
        <v>2</v>
      </c>
    </row>
    <row r="101" spans="2:5" ht="33.75" customHeight="1">
      <c r="B101" s="24">
        <v>103</v>
      </c>
      <c r="C101" s="19" t="s">
        <v>119</v>
      </c>
      <c r="D101" s="14" t="s">
        <v>7</v>
      </c>
      <c r="E101" s="20">
        <v>6</v>
      </c>
    </row>
    <row r="102" spans="2:5" ht="33.75" customHeight="1">
      <c r="B102" s="24">
        <v>104</v>
      </c>
      <c r="C102" s="19" t="s">
        <v>120</v>
      </c>
      <c r="D102" s="14" t="s">
        <v>7</v>
      </c>
      <c r="E102" s="20">
        <v>28</v>
      </c>
    </row>
    <row r="103" spans="2:5" ht="33.75" customHeight="1">
      <c r="B103" s="24">
        <v>105</v>
      </c>
      <c r="C103" s="19" t="s">
        <v>121</v>
      </c>
      <c r="D103" s="14" t="s">
        <v>7</v>
      </c>
      <c r="E103" s="20">
        <v>8</v>
      </c>
    </row>
    <row r="104" spans="2:5" ht="33.75" customHeight="1">
      <c r="B104" s="24">
        <v>106</v>
      </c>
      <c r="C104" s="19" t="s">
        <v>122</v>
      </c>
      <c r="D104" s="14" t="s">
        <v>7</v>
      </c>
      <c r="E104" s="20">
        <v>4</v>
      </c>
    </row>
    <row r="105" spans="2:5" ht="33.75" customHeight="1">
      <c r="B105" s="24">
        <v>107</v>
      </c>
      <c r="C105" s="302" t="s">
        <v>123</v>
      </c>
      <c r="D105" s="24" t="s">
        <v>60</v>
      </c>
      <c r="E105" s="55">
        <v>2</v>
      </c>
    </row>
    <row r="106" spans="2:5" ht="33.75" customHeight="1">
      <c r="B106" s="24">
        <v>108</v>
      </c>
      <c r="C106" s="19" t="s">
        <v>123</v>
      </c>
      <c r="D106" s="14" t="s">
        <v>7</v>
      </c>
      <c r="E106" s="20">
        <v>6</v>
      </c>
    </row>
    <row r="107" spans="2:5" ht="33.75" customHeight="1">
      <c r="B107" s="24">
        <v>109</v>
      </c>
      <c r="C107" s="19" t="s">
        <v>124</v>
      </c>
      <c r="D107" s="14" t="s">
        <v>7</v>
      </c>
      <c r="E107" s="28">
        <v>16</v>
      </c>
    </row>
    <row r="108" spans="2:5" ht="33.75" customHeight="1">
      <c r="B108" s="24">
        <v>110</v>
      </c>
      <c r="C108" s="38" t="s">
        <v>401</v>
      </c>
      <c r="D108" s="24" t="s">
        <v>20</v>
      </c>
      <c r="E108" s="25">
        <v>2</v>
      </c>
    </row>
    <row r="109" spans="2:5" ht="33.75" customHeight="1">
      <c r="B109" s="24">
        <v>111</v>
      </c>
      <c r="C109" s="47" t="s">
        <v>402</v>
      </c>
      <c r="D109" s="34" t="s">
        <v>15</v>
      </c>
      <c r="E109" s="35">
        <v>0.3</v>
      </c>
    </row>
    <row r="110" spans="2:5" ht="33.75" customHeight="1">
      <c r="B110" s="24">
        <v>112</v>
      </c>
      <c r="C110" s="23" t="s">
        <v>127</v>
      </c>
      <c r="D110" s="24" t="s">
        <v>7</v>
      </c>
      <c r="E110" s="25">
        <v>24</v>
      </c>
    </row>
    <row r="111" spans="2:5" ht="27.75" customHeight="1">
      <c r="B111" s="24">
        <v>113</v>
      </c>
      <c r="C111" s="19" t="s">
        <v>128</v>
      </c>
      <c r="D111" s="14" t="s">
        <v>7</v>
      </c>
      <c r="E111" s="20">
        <v>16</v>
      </c>
    </row>
    <row r="112" spans="2:5" ht="33.75" customHeight="1">
      <c r="B112" s="24">
        <v>114</v>
      </c>
      <c r="C112" s="19" t="s">
        <v>132</v>
      </c>
      <c r="D112" s="14" t="s">
        <v>7</v>
      </c>
      <c r="E112" s="20">
        <v>3</v>
      </c>
    </row>
    <row r="113" spans="2:5" ht="33.75" customHeight="1">
      <c r="B113" s="24">
        <v>115</v>
      </c>
      <c r="C113" s="77" t="s">
        <v>403</v>
      </c>
      <c r="D113" s="14" t="s">
        <v>20</v>
      </c>
      <c r="E113" s="20">
        <v>20</v>
      </c>
    </row>
    <row r="114" spans="2:5" ht="33.75" customHeight="1">
      <c r="B114" s="24">
        <v>116</v>
      </c>
      <c r="C114" s="19" t="s">
        <v>139</v>
      </c>
      <c r="D114" s="14" t="s">
        <v>7</v>
      </c>
      <c r="E114" s="20">
        <v>10</v>
      </c>
    </row>
    <row r="115" spans="2:5" ht="33.75" customHeight="1">
      <c r="B115" s="24">
        <v>117</v>
      </c>
      <c r="C115" s="19" t="s">
        <v>140</v>
      </c>
      <c r="D115" s="14" t="s">
        <v>141</v>
      </c>
      <c r="E115" s="20">
        <v>14</v>
      </c>
    </row>
    <row r="116" spans="2:9" ht="33.75" customHeight="1">
      <c r="B116" s="24">
        <v>118</v>
      </c>
      <c r="C116" s="308" t="s">
        <v>142</v>
      </c>
      <c r="D116" s="309" t="s">
        <v>26</v>
      </c>
      <c r="E116" s="25">
        <v>132</v>
      </c>
      <c r="I116" s="310"/>
    </row>
    <row r="117" spans="2:5" ht="33.75" customHeight="1">
      <c r="B117" s="24">
        <v>119</v>
      </c>
      <c r="C117" s="19" t="s">
        <v>145</v>
      </c>
      <c r="D117" s="14" t="s">
        <v>31</v>
      </c>
      <c r="E117" s="20">
        <v>3</v>
      </c>
    </row>
    <row r="118" spans="2:5" ht="33.75" customHeight="1">
      <c r="B118" s="24">
        <v>120</v>
      </c>
      <c r="C118" s="311" t="s">
        <v>146</v>
      </c>
      <c r="D118" s="312" t="s">
        <v>7</v>
      </c>
      <c r="E118" s="313">
        <v>23</v>
      </c>
    </row>
    <row r="119" spans="2:5" ht="33.75" customHeight="1">
      <c r="B119" s="24">
        <v>121</v>
      </c>
      <c r="C119" s="303" t="s">
        <v>404</v>
      </c>
      <c r="D119" s="24" t="s">
        <v>7</v>
      </c>
      <c r="E119" s="25">
        <v>16</v>
      </c>
    </row>
    <row r="120" spans="2:5" ht="33.75" customHeight="1">
      <c r="B120" s="24">
        <v>122</v>
      </c>
      <c r="C120" s="19" t="s">
        <v>147</v>
      </c>
      <c r="D120" s="14" t="s">
        <v>7</v>
      </c>
      <c r="E120" s="20">
        <v>4</v>
      </c>
    </row>
    <row r="121" spans="2:5" ht="33.75" customHeight="1">
      <c r="B121" s="24">
        <v>123</v>
      </c>
      <c r="C121" s="236" t="s">
        <v>405</v>
      </c>
      <c r="D121" s="24" t="s">
        <v>7</v>
      </c>
      <c r="E121" s="25">
        <v>6</v>
      </c>
    </row>
    <row r="122" spans="2:5" ht="33.75" customHeight="1">
      <c r="B122" s="24">
        <v>124</v>
      </c>
      <c r="C122" s="19" t="s">
        <v>150</v>
      </c>
      <c r="D122" s="14" t="s">
        <v>7</v>
      </c>
      <c r="E122" s="20">
        <v>2</v>
      </c>
    </row>
    <row r="123" spans="2:5" ht="33.75" customHeight="1">
      <c r="B123" s="24">
        <v>125</v>
      </c>
      <c r="C123" s="236" t="s">
        <v>406</v>
      </c>
      <c r="D123" s="24" t="s">
        <v>7</v>
      </c>
      <c r="E123" s="25">
        <v>8</v>
      </c>
    </row>
    <row r="124" spans="2:5" ht="33.75" customHeight="1">
      <c r="B124" s="24">
        <v>126</v>
      </c>
      <c r="C124" s="19" t="s">
        <v>152</v>
      </c>
      <c r="D124" s="14" t="s">
        <v>7</v>
      </c>
      <c r="E124" s="20">
        <v>4</v>
      </c>
    </row>
    <row r="125" spans="2:5" ht="33.75" customHeight="1">
      <c r="B125" s="24">
        <v>127</v>
      </c>
      <c r="C125" s="23" t="s">
        <v>407</v>
      </c>
      <c r="D125" s="24" t="s">
        <v>7</v>
      </c>
      <c r="E125" s="25">
        <v>6</v>
      </c>
    </row>
    <row r="126" spans="2:5" ht="33.75" customHeight="1">
      <c r="B126" s="24">
        <v>128</v>
      </c>
      <c r="C126" s="19" t="s">
        <v>156</v>
      </c>
      <c r="D126" s="14" t="s">
        <v>15</v>
      </c>
      <c r="E126" s="20">
        <v>7.12</v>
      </c>
    </row>
    <row r="127" spans="2:5" ht="33.75" customHeight="1">
      <c r="B127" s="24">
        <v>129</v>
      </c>
      <c r="C127" s="23" t="s">
        <v>160</v>
      </c>
      <c r="D127" s="24" t="s">
        <v>7</v>
      </c>
      <c r="E127" s="25">
        <v>4</v>
      </c>
    </row>
    <row r="128" spans="2:5" ht="33.75" customHeight="1">
      <c r="B128" s="24">
        <v>130</v>
      </c>
      <c r="C128" s="19" t="s">
        <v>162</v>
      </c>
      <c r="D128" s="14" t="s">
        <v>26</v>
      </c>
      <c r="E128" s="20">
        <v>2.4</v>
      </c>
    </row>
    <row r="129" spans="2:5" ht="33.75" customHeight="1">
      <c r="B129" s="24">
        <v>131</v>
      </c>
      <c r="C129" s="23" t="s">
        <v>408</v>
      </c>
      <c r="D129" s="24" t="s">
        <v>7</v>
      </c>
      <c r="E129" s="25">
        <v>30</v>
      </c>
    </row>
    <row r="130" spans="2:5" ht="33.75" customHeight="1">
      <c r="B130" s="24">
        <v>132</v>
      </c>
      <c r="C130" s="23" t="s">
        <v>409</v>
      </c>
      <c r="D130" s="24" t="s">
        <v>7</v>
      </c>
      <c r="E130" s="25">
        <v>30</v>
      </c>
    </row>
    <row r="131" spans="2:5" ht="33.75" customHeight="1">
      <c r="B131" s="24">
        <v>133</v>
      </c>
      <c r="C131" s="19" t="s">
        <v>166</v>
      </c>
      <c r="D131" s="14" t="s">
        <v>7</v>
      </c>
      <c r="E131" s="20">
        <v>96</v>
      </c>
    </row>
    <row r="132" spans="2:5" ht="33.75" customHeight="1">
      <c r="B132" s="24">
        <v>134</v>
      </c>
      <c r="C132" s="19" t="s">
        <v>167</v>
      </c>
      <c r="D132" s="26" t="s">
        <v>7</v>
      </c>
      <c r="E132" s="20">
        <v>2</v>
      </c>
    </row>
    <row r="133" spans="2:5" ht="33.75" customHeight="1">
      <c r="B133" s="24">
        <v>135</v>
      </c>
      <c r="C133" s="19" t="s">
        <v>168</v>
      </c>
      <c r="D133" s="26" t="s">
        <v>7</v>
      </c>
      <c r="E133" s="20">
        <v>2</v>
      </c>
    </row>
    <row r="134" spans="2:5" ht="33.75" customHeight="1">
      <c r="B134" s="24">
        <v>136</v>
      </c>
      <c r="C134" s="53" t="s">
        <v>410</v>
      </c>
      <c r="D134" s="57" t="s">
        <v>7</v>
      </c>
      <c r="E134" s="64">
        <v>1</v>
      </c>
    </row>
    <row r="135" spans="2:5" ht="33.75" customHeight="1">
      <c r="B135" s="24">
        <v>137</v>
      </c>
      <c r="C135" s="19" t="s">
        <v>170</v>
      </c>
      <c r="D135" s="14" t="s">
        <v>7</v>
      </c>
      <c r="E135" s="20">
        <v>1</v>
      </c>
    </row>
    <row r="136" spans="2:5" ht="33.75" customHeight="1">
      <c r="B136" s="24">
        <v>138</v>
      </c>
      <c r="C136" s="19" t="s">
        <v>171</v>
      </c>
      <c r="D136" s="14" t="s">
        <v>7</v>
      </c>
      <c r="E136" s="20">
        <v>1</v>
      </c>
    </row>
    <row r="137" spans="2:5" ht="33.75" customHeight="1">
      <c r="B137" s="24">
        <v>139</v>
      </c>
      <c r="C137" s="311" t="s">
        <v>172</v>
      </c>
      <c r="D137" s="312" t="s">
        <v>7</v>
      </c>
      <c r="E137" s="313">
        <v>7</v>
      </c>
    </row>
    <row r="138" spans="2:5" ht="33.75" customHeight="1">
      <c r="B138" s="24">
        <v>140</v>
      </c>
      <c r="C138" s="19" t="s">
        <v>173</v>
      </c>
      <c r="D138" s="14" t="s">
        <v>7</v>
      </c>
      <c r="E138" s="20">
        <v>6</v>
      </c>
    </row>
    <row r="139" spans="2:5" ht="33.75" customHeight="1">
      <c r="B139" s="24">
        <v>141</v>
      </c>
      <c r="C139" s="38" t="s">
        <v>174</v>
      </c>
      <c r="D139" s="307" t="s">
        <v>7</v>
      </c>
      <c r="E139" s="25">
        <v>1</v>
      </c>
    </row>
    <row r="140" spans="2:5" ht="33.75" customHeight="1">
      <c r="B140" s="24">
        <v>142</v>
      </c>
      <c r="C140" s="54" t="s">
        <v>175</v>
      </c>
      <c r="D140" s="307" t="s">
        <v>7</v>
      </c>
      <c r="E140" s="25">
        <v>1</v>
      </c>
    </row>
    <row r="141" spans="2:5" ht="33.75" customHeight="1">
      <c r="B141" s="24">
        <v>143</v>
      </c>
      <c r="C141" s="19" t="s">
        <v>176</v>
      </c>
      <c r="D141" s="14" t="s">
        <v>7</v>
      </c>
      <c r="E141" s="20">
        <v>2</v>
      </c>
    </row>
    <row r="142" spans="2:5" ht="33.75" customHeight="1">
      <c r="B142" s="24">
        <v>144</v>
      </c>
      <c r="C142" s="19" t="s">
        <v>181</v>
      </c>
      <c r="D142" s="26" t="s">
        <v>13</v>
      </c>
      <c r="E142" s="98">
        <v>3</v>
      </c>
    </row>
    <row r="143" spans="2:5" ht="33.75" customHeight="1">
      <c r="B143" s="24">
        <v>145</v>
      </c>
      <c r="C143" s="19" t="s">
        <v>177</v>
      </c>
      <c r="D143" s="14" t="s">
        <v>13</v>
      </c>
      <c r="E143" s="20">
        <v>1</v>
      </c>
    </row>
    <row r="144" spans="2:5" ht="33.75" customHeight="1">
      <c r="B144" s="24">
        <v>146</v>
      </c>
      <c r="C144" s="19" t="s">
        <v>178</v>
      </c>
      <c r="D144" s="14" t="s">
        <v>179</v>
      </c>
      <c r="E144" s="20">
        <v>28</v>
      </c>
    </row>
    <row r="145" spans="2:5" ht="33.75" customHeight="1">
      <c r="B145" s="24">
        <v>147</v>
      </c>
      <c r="C145" s="19" t="s">
        <v>180</v>
      </c>
      <c r="D145" s="26" t="s">
        <v>13</v>
      </c>
      <c r="E145" s="98">
        <v>6</v>
      </c>
    </row>
    <row r="146" spans="2:5" ht="33.75" customHeight="1">
      <c r="B146" s="24">
        <v>148</v>
      </c>
      <c r="C146" s="19" t="s">
        <v>183</v>
      </c>
      <c r="D146" s="14" t="s">
        <v>7</v>
      </c>
      <c r="E146" s="20">
        <v>3</v>
      </c>
    </row>
    <row r="147" spans="2:5" ht="33.75" customHeight="1">
      <c r="B147" s="24">
        <v>149</v>
      </c>
      <c r="C147" s="53" t="s">
        <v>185</v>
      </c>
      <c r="D147" s="24" t="s">
        <v>7</v>
      </c>
      <c r="E147" s="25">
        <v>2</v>
      </c>
    </row>
    <row r="148" spans="2:5" ht="33.75" customHeight="1">
      <c r="B148" s="24">
        <v>150</v>
      </c>
      <c r="C148" s="19" t="s">
        <v>189</v>
      </c>
      <c r="D148" s="14" t="s">
        <v>7</v>
      </c>
      <c r="E148" s="20">
        <v>7</v>
      </c>
    </row>
    <row r="149" spans="2:5" ht="33.75" customHeight="1">
      <c r="B149" s="24">
        <v>151</v>
      </c>
      <c r="C149" s="23" t="s">
        <v>190</v>
      </c>
      <c r="D149" s="24" t="s">
        <v>7</v>
      </c>
      <c r="E149" s="25">
        <v>6</v>
      </c>
    </row>
    <row r="150" spans="2:5" ht="33.75" customHeight="1">
      <c r="B150" s="24">
        <v>152</v>
      </c>
      <c r="C150" s="19" t="s">
        <v>191</v>
      </c>
      <c r="D150" s="14" t="s">
        <v>7</v>
      </c>
      <c r="E150" s="20">
        <v>2</v>
      </c>
    </row>
    <row r="151" spans="2:5" ht="33.75" customHeight="1">
      <c r="B151" s="24">
        <v>153</v>
      </c>
      <c r="C151" s="19" t="s">
        <v>192</v>
      </c>
      <c r="D151" s="26" t="s">
        <v>7</v>
      </c>
      <c r="E151" s="27">
        <v>2</v>
      </c>
    </row>
    <row r="152" spans="2:5" ht="33.75" customHeight="1">
      <c r="B152" s="24">
        <v>154</v>
      </c>
      <c r="C152" s="19" t="s">
        <v>193</v>
      </c>
      <c r="D152" s="26" t="s">
        <v>7</v>
      </c>
      <c r="E152" s="27">
        <v>2</v>
      </c>
    </row>
    <row r="153" spans="2:5" ht="33.75" customHeight="1">
      <c r="B153" s="24">
        <v>155</v>
      </c>
      <c r="C153" s="19" t="s">
        <v>194</v>
      </c>
      <c r="D153" s="14" t="s">
        <v>13</v>
      </c>
      <c r="E153" s="28">
        <v>160</v>
      </c>
    </row>
    <row r="154" spans="2:5" ht="33.75" customHeight="1">
      <c r="B154" s="24">
        <v>156</v>
      </c>
      <c r="C154" s="19" t="s">
        <v>195</v>
      </c>
      <c r="D154" s="28" t="s">
        <v>26</v>
      </c>
      <c r="E154" s="28">
        <f>156+22.05</f>
        <v>178.05</v>
      </c>
    </row>
    <row r="155" spans="2:5" ht="33.75" customHeight="1">
      <c r="B155" s="24">
        <v>157</v>
      </c>
      <c r="C155" s="303" t="s">
        <v>195</v>
      </c>
      <c r="D155" s="94" t="s">
        <v>26</v>
      </c>
      <c r="E155" s="94">
        <v>325</v>
      </c>
    </row>
    <row r="156" spans="2:5" ht="33.75" customHeight="1">
      <c r="B156" s="24">
        <v>158</v>
      </c>
      <c r="C156" s="297" t="s">
        <v>411</v>
      </c>
      <c r="D156" s="24" t="s">
        <v>197</v>
      </c>
      <c r="E156" s="25">
        <v>0.288</v>
      </c>
    </row>
    <row r="157" spans="2:5" ht="33.75" customHeight="1">
      <c r="B157" s="24">
        <v>159</v>
      </c>
      <c r="C157" s="303" t="s">
        <v>97</v>
      </c>
      <c r="D157" s="24" t="s">
        <v>7</v>
      </c>
      <c r="E157" s="25">
        <v>2</v>
      </c>
    </row>
    <row r="158" spans="2:5" ht="33.75" customHeight="1">
      <c r="B158" s="24">
        <v>160</v>
      </c>
      <c r="C158" s="53" t="s">
        <v>412</v>
      </c>
      <c r="D158" s="24" t="s">
        <v>7</v>
      </c>
      <c r="E158" s="25">
        <v>4</v>
      </c>
    </row>
    <row r="159" spans="2:5" ht="33.75" customHeight="1">
      <c r="B159" s="24">
        <v>161</v>
      </c>
      <c r="C159" s="19" t="s">
        <v>201</v>
      </c>
      <c r="D159" s="14" t="s">
        <v>38</v>
      </c>
      <c r="E159" s="20">
        <f>35+9</f>
        <v>44</v>
      </c>
    </row>
    <row r="160" spans="2:5" ht="33.75" customHeight="1">
      <c r="B160" s="24">
        <v>162</v>
      </c>
      <c r="C160" s="303" t="s">
        <v>413</v>
      </c>
      <c r="D160" s="34" t="s">
        <v>20</v>
      </c>
      <c r="E160" s="35">
        <v>43</v>
      </c>
    </row>
    <row r="161" spans="2:5" ht="33.75" customHeight="1">
      <c r="B161" s="24">
        <v>163</v>
      </c>
      <c r="C161" s="19" t="s">
        <v>202</v>
      </c>
      <c r="D161" s="24" t="s">
        <v>85</v>
      </c>
      <c r="E161" s="27">
        <v>167</v>
      </c>
    </row>
    <row r="162" spans="2:5" ht="33.75" customHeight="1">
      <c r="B162" s="24">
        <v>164</v>
      </c>
      <c r="C162" s="53" t="s">
        <v>203</v>
      </c>
      <c r="D162" s="24" t="s">
        <v>7</v>
      </c>
      <c r="E162" s="25">
        <v>2</v>
      </c>
    </row>
    <row r="163" spans="2:5" ht="33.75" customHeight="1">
      <c r="B163" s="24">
        <v>165</v>
      </c>
      <c r="C163" s="53" t="s">
        <v>204</v>
      </c>
      <c r="D163" s="24" t="s">
        <v>7</v>
      </c>
      <c r="E163" s="25">
        <v>7</v>
      </c>
    </row>
    <row r="164" spans="2:5" ht="33.75" customHeight="1">
      <c r="B164" s="24">
        <v>166</v>
      </c>
      <c r="C164" s="19" t="s">
        <v>205</v>
      </c>
      <c r="D164" s="26" t="s">
        <v>20</v>
      </c>
      <c r="E164" s="98">
        <v>2</v>
      </c>
    </row>
    <row r="165" spans="2:5" ht="33.75" customHeight="1">
      <c r="B165" s="24">
        <v>167</v>
      </c>
      <c r="C165" s="19" t="s">
        <v>206</v>
      </c>
      <c r="D165" s="14" t="s">
        <v>20</v>
      </c>
      <c r="E165" s="28">
        <v>9</v>
      </c>
    </row>
    <row r="166" spans="2:5" ht="33.75" customHeight="1">
      <c r="B166" s="24">
        <v>168</v>
      </c>
      <c r="C166" s="19" t="s">
        <v>207</v>
      </c>
      <c r="D166" s="14" t="s">
        <v>7</v>
      </c>
      <c r="E166" s="20">
        <v>27</v>
      </c>
    </row>
    <row r="167" spans="2:5" ht="33.75" customHeight="1">
      <c r="B167" s="24">
        <v>169</v>
      </c>
      <c r="C167" s="19" t="s">
        <v>208</v>
      </c>
      <c r="D167" s="14" t="s">
        <v>7</v>
      </c>
      <c r="E167" s="20">
        <v>15</v>
      </c>
    </row>
    <row r="168" spans="2:5" ht="33.75" customHeight="1">
      <c r="B168" s="24">
        <v>170</v>
      </c>
      <c r="C168" s="303" t="s">
        <v>414</v>
      </c>
      <c r="D168" s="24" t="s">
        <v>15</v>
      </c>
      <c r="E168" s="25">
        <v>0.084375</v>
      </c>
    </row>
    <row r="169" spans="2:5" ht="33.75" customHeight="1">
      <c r="B169" s="24">
        <v>171</v>
      </c>
      <c r="C169" s="303" t="s">
        <v>415</v>
      </c>
      <c r="D169" s="24" t="s">
        <v>15</v>
      </c>
      <c r="E169" s="25">
        <v>0.084375</v>
      </c>
    </row>
    <row r="170" spans="2:5" ht="33.75" customHeight="1">
      <c r="B170" s="24">
        <v>172</v>
      </c>
      <c r="C170" s="303" t="s">
        <v>416</v>
      </c>
      <c r="D170" s="24" t="s">
        <v>15</v>
      </c>
      <c r="E170" s="25">
        <v>0.028125</v>
      </c>
    </row>
    <row r="171" spans="2:5" ht="33.75" customHeight="1">
      <c r="B171" s="24">
        <v>173</v>
      </c>
      <c r="C171" s="54" t="s">
        <v>212</v>
      </c>
      <c r="D171" s="24" t="s">
        <v>60</v>
      </c>
      <c r="E171" s="55">
        <v>3</v>
      </c>
    </row>
    <row r="172" spans="2:5" ht="33.75" customHeight="1">
      <c r="B172" s="24">
        <v>174</v>
      </c>
      <c r="C172" s="105" t="s">
        <v>213</v>
      </c>
      <c r="D172" s="24" t="s">
        <v>7</v>
      </c>
      <c r="E172" s="314">
        <v>3</v>
      </c>
    </row>
    <row r="173" spans="2:5" ht="33.75" customHeight="1">
      <c r="B173" s="24">
        <v>175</v>
      </c>
      <c r="C173" s="19" t="s">
        <v>214</v>
      </c>
      <c r="D173" s="14" t="s">
        <v>7</v>
      </c>
      <c r="E173" s="20">
        <v>2</v>
      </c>
    </row>
    <row r="174" spans="2:5" ht="33.75" customHeight="1">
      <c r="B174" s="24">
        <v>176</v>
      </c>
      <c r="C174" s="19" t="s">
        <v>215</v>
      </c>
      <c r="D174" s="14" t="s">
        <v>7</v>
      </c>
      <c r="E174" s="20">
        <v>12</v>
      </c>
    </row>
    <row r="175" spans="2:5" ht="33.75" customHeight="1">
      <c r="B175" s="24">
        <v>177</v>
      </c>
      <c r="C175" s="303" t="s">
        <v>417</v>
      </c>
      <c r="D175" s="24" t="s">
        <v>60</v>
      </c>
      <c r="E175" s="55">
        <v>3</v>
      </c>
    </row>
    <row r="176" spans="2:5" ht="33.75" customHeight="1">
      <c r="B176" s="24">
        <v>178</v>
      </c>
      <c r="C176" s="303" t="s">
        <v>418</v>
      </c>
      <c r="D176" s="24" t="s">
        <v>60</v>
      </c>
      <c r="E176" s="55">
        <v>3</v>
      </c>
    </row>
    <row r="177" spans="2:5" ht="33.75" customHeight="1">
      <c r="B177" s="24">
        <v>179</v>
      </c>
      <c r="C177" s="19" t="s">
        <v>216</v>
      </c>
      <c r="D177" s="14" t="s">
        <v>7</v>
      </c>
      <c r="E177" s="28">
        <v>21</v>
      </c>
    </row>
    <row r="178" spans="2:5" ht="33.75" customHeight="1">
      <c r="B178" s="24">
        <v>180</v>
      </c>
      <c r="C178" s="19" t="s">
        <v>217</v>
      </c>
      <c r="D178" s="14" t="s">
        <v>7</v>
      </c>
      <c r="E178" s="20">
        <v>4</v>
      </c>
    </row>
    <row r="179" spans="2:5" ht="33.75" customHeight="1">
      <c r="B179" s="24">
        <v>181</v>
      </c>
      <c r="C179" s="19" t="s">
        <v>220</v>
      </c>
      <c r="D179" s="14" t="s">
        <v>7</v>
      </c>
      <c r="E179" s="20">
        <v>11</v>
      </c>
    </row>
    <row r="180" spans="2:5" ht="33.75" customHeight="1">
      <c r="B180" s="24">
        <v>182</v>
      </c>
      <c r="C180" s="303" t="s">
        <v>419</v>
      </c>
      <c r="D180" s="24" t="s">
        <v>7</v>
      </c>
      <c r="E180" s="25">
        <v>3150</v>
      </c>
    </row>
    <row r="181" spans="2:5" ht="33.75" customHeight="1">
      <c r="B181" s="24">
        <v>183</v>
      </c>
      <c r="C181" s="19" t="s">
        <v>221</v>
      </c>
      <c r="D181" s="14" t="s">
        <v>7</v>
      </c>
      <c r="E181" s="20">
        <v>44</v>
      </c>
    </row>
    <row r="182" spans="2:5" ht="42" customHeight="1">
      <c r="B182" s="24">
        <v>184</v>
      </c>
      <c r="C182" s="107" t="s">
        <v>229</v>
      </c>
      <c r="D182" s="24" t="s">
        <v>85</v>
      </c>
      <c r="E182" s="25">
        <v>3.2</v>
      </c>
    </row>
    <row r="183" spans="2:5" ht="29.25" customHeight="1">
      <c r="B183" s="24">
        <v>185</v>
      </c>
      <c r="C183" s="19" t="s">
        <v>231</v>
      </c>
      <c r="D183" s="14" t="s">
        <v>7</v>
      </c>
      <c r="E183" s="20">
        <f>6110+140+1300</f>
        <v>7550</v>
      </c>
    </row>
    <row r="184" spans="2:5" ht="26.25" customHeight="1">
      <c r="B184" s="24">
        <v>186</v>
      </c>
      <c r="C184" s="19" t="s">
        <v>232</v>
      </c>
      <c r="D184" s="14" t="s">
        <v>233</v>
      </c>
      <c r="E184" s="20">
        <v>2</v>
      </c>
    </row>
    <row r="185" spans="2:5" ht="24" customHeight="1">
      <c r="B185" s="24">
        <v>187</v>
      </c>
      <c r="C185" s="302" t="s">
        <v>84</v>
      </c>
      <c r="D185" s="34" t="s">
        <v>85</v>
      </c>
      <c r="E185" s="35">
        <v>10.96</v>
      </c>
    </row>
    <row r="186" spans="2:5" ht="29.25" customHeight="1">
      <c r="B186" s="24">
        <v>188</v>
      </c>
      <c r="C186" s="19" t="s">
        <v>234</v>
      </c>
      <c r="D186" s="26" t="s">
        <v>235</v>
      </c>
      <c r="E186" s="20">
        <v>4</v>
      </c>
    </row>
    <row r="187" spans="2:5" ht="21.75" customHeight="1">
      <c r="B187" s="24">
        <v>189</v>
      </c>
      <c r="C187" s="236" t="s">
        <v>420</v>
      </c>
      <c r="D187" s="24" t="s">
        <v>85</v>
      </c>
      <c r="E187" s="25">
        <v>36.33</v>
      </c>
    </row>
    <row r="188" spans="2:5" ht="21" customHeight="1">
      <c r="B188" s="24">
        <v>190</v>
      </c>
      <c r="C188" s="302" t="s">
        <v>421</v>
      </c>
      <c r="D188" s="34" t="s">
        <v>85</v>
      </c>
      <c r="E188" s="35">
        <v>72.76</v>
      </c>
    </row>
    <row r="189" spans="2:5" ht="27.75" customHeight="1">
      <c r="B189" s="24">
        <v>191</v>
      </c>
      <c r="C189" s="19" t="s">
        <v>236</v>
      </c>
      <c r="D189" s="14" t="s">
        <v>233</v>
      </c>
      <c r="E189" s="20">
        <v>4</v>
      </c>
    </row>
    <row r="190" spans="2:5" ht="33.75" customHeight="1">
      <c r="B190" s="24">
        <v>192</v>
      </c>
      <c r="C190" s="19" t="s">
        <v>237</v>
      </c>
      <c r="D190" s="14" t="s">
        <v>7</v>
      </c>
      <c r="E190" s="20">
        <v>12</v>
      </c>
    </row>
    <row r="191" spans="2:5" ht="33.75" customHeight="1">
      <c r="B191" s="24">
        <v>193</v>
      </c>
      <c r="C191" s="297" t="s">
        <v>237</v>
      </c>
      <c r="D191" s="24" t="s">
        <v>7</v>
      </c>
      <c r="E191" s="25">
        <v>12</v>
      </c>
    </row>
    <row r="192" spans="2:5" ht="33.75" customHeight="1">
      <c r="B192" s="24">
        <v>194</v>
      </c>
      <c r="C192" s="19" t="s">
        <v>238</v>
      </c>
      <c r="D192" s="14" t="s">
        <v>7</v>
      </c>
      <c r="E192" s="20">
        <v>8</v>
      </c>
    </row>
    <row r="193" spans="2:5" ht="22.5" customHeight="1">
      <c r="B193" s="24">
        <v>195</v>
      </c>
      <c r="C193" s="81" t="s">
        <v>239</v>
      </c>
      <c r="D193" s="315" t="s">
        <v>7</v>
      </c>
      <c r="E193" s="316">
        <v>12</v>
      </c>
    </row>
    <row r="194" spans="2:5" ht="33.75" customHeight="1">
      <c r="B194" s="24">
        <v>196</v>
      </c>
      <c r="C194" s="317" t="s">
        <v>422</v>
      </c>
      <c r="D194" s="24" t="s">
        <v>7</v>
      </c>
      <c r="E194" s="25">
        <v>2</v>
      </c>
    </row>
    <row r="195" spans="2:5" ht="33.75" customHeight="1">
      <c r="B195" s="24">
        <v>197</v>
      </c>
      <c r="C195" s="19" t="s">
        <v>244</v>
      </c>
      <c r="D195" s="14" t="s">
        <v>7</v>
      </c>
      <c r="E195" s="20">
        <v>3</v>
      </c>
    </row>
    <row r="196" spans="2:5" ht="33.75" customHeight="1">
      <c r="B196" s="24">
        <v>198</v>
      </c>
      <c r="C196" s="19" t="s">
        <v>245</v>
      </c>
      <c r="D196" s="14" t="s">
        <v>7</v>
      </c>
      <c r="E196" s="20">
        <v>2</v>
      </c>
    </row>
    <row r="197" spans="2:5" ht="33.75" customHeight="1">
      <c r="B197" s="24">
        <v>199</v>
      </c>
      <c r="C197" s="19" t="s">
        <v>249</v>
      </c>
      <c r="D197" s="14" t="s">
        <v>7</v>
      </c>
      <c r="E197" s="20">
        <v>9</v>
      </c>
    </row>
    <row r="198" spans="2:5" ht="33.75" customHeight="1">
      <c r="B198" s="24">
        <v>200</v>
      </c>
      <c r="C198" s="19" t="s">
        <v>250</v>
      </c>
      <c r="D198" s="14" t="s">
        <v>7</v>
      </c>
      <c r="E198" s="20">
        <v>2</v>
      </c>
    </row>
    <row r="199" spans="2:5" ht="22.5" customHeight="1">
      <c r="B199" s="24">
        <v>201</v>
      </c>
      <c r="C199" s="19" t="s">
        <v>252</v>
      </c>
      <c r="D199" s="14" t="s">
        <v>7</v>
      </c>
      <c r="E199" s="20">
        <v>2</v>
      </c>
    </row>
    <row r="200" spans="2:5" ht="24" customHeight="1">
      <c r="B200" s="24">
        <v>202</v>
      </c>
      <c r="C200" s="53" t="s">
        <v>253</v>
      </c>
      <c r="D200" s="24" t="s">
        <v>7</v>
      </c>
      <c r="E200" s="25">
        <v>4</v>
      </c>
    </row>
    <row r="201" spans="2:5" ht="39" customHeight="1">
      <c r="B201" s="24">
        <v>203</v>
      </c>
      <c r="C201" s="317" t="s">
        <v>423</v>
      </c>
      <c r="D201" s="24" t="s">
        <v>38</v>
      </c>
      <c r="E201" s="25">
        <v>50</v>
      </c>
    </row>
    <row r="202" spans="2:5" ht="33.75" customHeight="1">
      <c r="B202" s="24">
        <v>204</v>
      </c>
      <c r="C202" s="53" t="s">
        <v>254</v>
      </c>
      <c r="D202" s="24" t="s">
        <v>7</v>
      </c>
      <c r="E202" s="25">
        <v>2</v>
      </c>
    </row>
    <row r="203" spans="2:5" ht="33.75" customHeight="1">
      <c r="B203" s="24">
        <v>205</v>
      </c>
      <c r="C203" s="19" t="s">
        <v>257</v>
      </c>
      <c r="D203" s="14" t="s">
        <v>33</v>
      </c>
      <c r="E203" s="20">
        <v>15</v>
      </c>
    </row>
    <row r="204" spans="2:5" ht="33.75" customHeight="1">
      <c r="B204" s="24">
        <v>206</v>
      </c>
      <c r="C204" s="19" t="s">
        <v>258</v>
      </c>
      <c r="D204" s="14" t="s">
        <v>33</v>
      </c>
      <c r="E204" s="20">
        <v>31</v>
      </c>
    </row>
    <row r="205" spans="2:5" ht="33.75" customHeight="1">
      <c r="B205" s="24">
        <v>207</v>
      </c>
      <c r="C205" s="19" t="s">
        <v>259</v>
      </c>
      <c r="D205" s="14" t="s">
        <v>33</v>
      </c>
      <c r="E205" s="20">
        <v>2</v>
      </c>
    </row>
    <row r="206" spans="2:5" ht="33.75" customHeight="1">
      <c r="B206" s="24">
        <v>208</v>
      </c>
      <c r="C206" s="302" t="s">
        <v>255</v>
      </c>
      <c r="D206" s="24" t="s">
        <v>33</v>
      </c>
      <c r="E206" s="25">
        <v>2</v>
      </c>
    </row>
    <row r="207" spans="2:5" ht="33.75" customHeight="1">
      <c r="B207" s="24">
        <v>209</v>
      </c>
      <c r="C207" s="19" t="s">
        <v>260</v>
      </c>
      <c r="D207" s="14" t="s">
        <v>33</v>
      </c>
      <c r="E207" s="20">
        <v>4</v>
      </c>
    </row>
    <row r="208" spans="2:5" ht="33.75" customHeight="1">
      <c r="B208" s="24">
        <v>210</v>
      </c>
      <c r="C208" s="19" t="s">
        <v>261</v>
      </c>
      <c r="D208" s="26" t="s">
        <v>7</v>
      </c>
      <c r="E208" s="27">
        <v>2</v>
      </c>
    </row>
    <row r="209" spans="2:5" ht="33.75" customHeight="1">
      <c r="B209" s="24">
        <v>211</v>
      </c>
      <c r="C209" s="19" t="s">
        <v>262</v>
      </c>
      <c r="D209" s="14" t="s">
        <v>7</v>
      </c>
      <c r="E209" s="20">
        <v>11</v>
      </c>
    </row>
    <row r="210" spans="2:5" ht="33.75" customHeight="1">
      <c r="B210" s="24">
        <v>212</v>
      </c>
      <c r="C210" s="302" t="s">
        <v>264</v>
      </c>
      <c r="D210" s="67" t="s">
        <v>26</v>
      </c>
      <c r="E210" s="59">
        <v>6.51</v>
      </c>
    </row>
    <row r="211" spans="2:5" ht="33.75" customHeight="1">
      <c r="B211" s="24">
        <v>213</v>
      </c>
      <c r="C211" s="303" t="s">
        <v>424</v>
      </c>
      <c r="D211" s="24" t="s">
        <v>15</v>
      </c>
      <c r="E211" s="24">
        <v>0.084</v>
      </c>
    </row>
    <row r="212" spans="2:5" ht="33.75" customHeight="1">
      <c r="B212" s="24">
        <v>214</v>
      </c>
      <c r="C212" s="303" t="s">
        <v>425</v>
      </c>
      <c r="D212" s="24" t="s">
        <v>15</v>
      </c>
      <c r="E212" s="24">
        <v>0.1152</v>
      </c>
    </row>
    <row r="213" spans="2:5" ht="33.75" customHeight="1">
      <c r="B213" s="24">
        <v>215</v>
      </c>
      <c r="C213" s="303" t="s">
        <v>426</v>
      </c>
      <c r="D213" s="24" t="s">
        <v>15</v>
      </c>
      <c r="E213" s="24">
        <v>0.0192</v>
      </c>
    </row>
    <row r="214" spans="2:5" ht="33.75" customHeight="1">
      <c r="B214" s="24">
        <v>216</v>
      </c>
      <c r="C214" s="303" t="s">
        <v>427</v>
      </c>
      <c r="D214" s="24" t="s">
        <v>15</v>
      </c>
      <c r="E214" s="24">
        <v>0.024</v>
      </c>
    </row>
    <row r="215" spans="2:5" ht="33.75" customHeight="1">
      <c r="B215" s="24">
        <v>217</v>
      </c>
      <c r="C215" s="303" t="s">
        <v>428</v>
      </c>
      <c r="D215" s="24" t="s">
        <v>15</v>
      </c>
      <c r="E215" s="24">
        <v>0.0528</v>
      </c>
    </row>
    <row r="216" spans="2:5" ht="33.75" customHeight="1">
      <c r="B216" s="24">
        <v>218</v>
      </c>
      <c r="C216" s="303" t="s">
        <v>429</v>
      </c>
      <c r="D216" s="24" t="s">
        <v>15</v>
      </c>
      <c r="E216" s="24">
        <v>0.0576</v>
      </c>
    </row>
    <row r="217" spans="2:5" ht="33.75" customHeight="1">
      <c r="B217" s="24">
        <v>219</v>
      </c>
      <c r="C217" s="19" t="s">
        <v>265</v>
      </c>
      <c r="D217" s="24" t="s">
        <v>15</v>
      </c>
      <c r="E217" s="94">
        <f>1.8165+0.022</f>
        <v>1.8385</v>
      </c>
    </row>
    <row r="218" spans="2:5" ht="33.75" customHeight="1">
      <c r="B218" s="24">
        <v>220</v>
      </c>
      <c r="C218" s="19" t="s">
        <v>266</v>
      </c>
      <c r="D218" s="14" t="s">
        <v>267</v>
      </c>
      <c r="E218" s="28">
        <f>11*0.029+0.26</f>
        <v>0.579</v>
      </c>
    </row>
    <row r="219" spans="2:5" ht="33.75" customHeight="1">
      <c r="B219" s="24">
        <v>221</v>
      </c>
      <c r="C219" s="19" t="s">
        <v>268</v>
      </c>
      <c r="D219" s="14" t="s">
        <v>267</v>
      </c>
      <c r="E219" s="28">
        <v>0.396</v>
      </c>
    </row>
    <row r="220" spans="2:5" ht="33.75" customHeight="1">
      <c r="B220" s="24">
        <v>222</v>
      </c>
      <c r="C220" s="19" t="s">
        <v>269</v>
      </c>
      <c r="D220" s="14" t="s">
        <v>267</v>
      </c>
      <c r="E220" s="28">
        <f>0.0432*10</f>
        <v>0.43200000000000005</v>
      </c>
    </row>
    <row r="221" spans="2:5" ht="33.75" customHeight="1">
      <c r="B221" s="24">
        <v>223</v>
      </c>
      <c r="C221" s="297" t="s">
        <v>270</v>
      </c>
      <c r="D221" s="24" t="s">
        <v>15</v>
      </c>
      <c r="E221" s="24">
        <v>0.1152</v>
      </c>
    </row>
    <row r="222" spans="2:5" ht="33.75" customHeight="1">
      <c r="B222" s="24">
        <v>224</v>
      </c>
      <c r="C222" s="297" t="s">
        <v>271</v>
      </c>
      <c r="D222" s="24" t="s">
        <v>15</v>
      </c>
      <c r="E222" s="24">
        <v>0.048</v>
      </c>
    </row>
    <row r="223" spans="2:5" ht="33.75" customHeight="1">
      <c r="B223" s="24">
        <v>225</v>
      </c>
      <c r="C223" s="297" t="s">
        <v>272</v>
      </c>
      <c r="D223" s="24" t="s">
        <v>15</v>
      </c>
      <c r="E223" s="25">
        <v>0.216</v>
      </c>
    </row>
    <row r="224" spans="2:5" ht="33.75" customHeight="1">
      <c r="B224" s="24">
        <v>226</v>
      </c>
      <c r="C224" s="54" t="s">
        <v>273</v>
      </c>
      <c r="D224" s="97" t="s">
        <v>7</v>
      </c>
      <c r="E224" s="64">
        <v>4</v>
      </c>
    </row>
  </sheetData>
  <sheetProtection selectLockedCells="1" selectUnlockedCells="1"/>
  <printOptions horizontalCentered="1"/>
  <pageMargins left="0.39375" right="0.39375" top="0.9840277777777778" bottom="0.7868055555555555" header="0.5118110236220472" footer="0.5118110236220472"/>
  <pageSetup firstPageNumber="1" useFirstPageNumber="1" horizontalDpi="300" verticalDpi="300" orientation="landscape" pageOrder="overThenDown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9">
      <selection activeCell="B23" sqref="B23"/>
    </sheetView>
  </sheetViews>
  <sheetFormatPr defaultColWidth="8.796875" defaultRowHeight="33.75" customHeight="1"/>
  <cols>
    <col min="1" max="1" width="7" style="318" customWidth="1"/>
    <col min="2" max="2" width="65" style="319" customWidth="1"/>
    <col min="3" max="3" width="8.09765625" style="1" customWidth="1"/>
    <col min="4" max="4" width="10.5" style="320" customWidth="1"/>
    <col min="5" max="5" width="10.59765625" style="321" customWidth="1"/>
    <col min="6" max="6" width="10.8984375" style="321" customWidth="1"/>
    <col min="7" max="7" width="11.59765625" style="321" customWidth="1"/>
    <col min="8" max="8" width="12.59765625" style="322" customWidth="1"/>
    <col min="9" max="9" width="14" style="323" customWidth="1"/>
    <col min="10" max="16384" width="10.59765625" style="1" customWidth="1"/>
  </cols>
  <sheetData>
    <row r="1" spans="1:9" ht="59.25" customHeight="1">
      <c r="A1" s="324"/>
      <c r="B1" s="324"/>
      <c r="C1" s="324"/>
      <c r="D1" s="324"/>
      <c r="E1" s="324"/>
      <c r="F1" s="324"/>
      <c r="G1" s="324"/>
      <c r="H1" s="324"/>
      <c r="I1" s="324"/>
    </row>
    <row r="2" spans="1:9" ht="14.25" customHeight="1">
      <c r="A2" s="325"/>
      <c r="B2" s="325"/>
      <c r="C2" s="325"/>
      <c r="D2" s="325"/>
      <c r="E2" s="325"/>
      <c r="F2" s="325"/>
      <c r="G2" s="325"/>
      <c r="H2" s="325"/>
      <c r="I2" s="326" t="s">
        <v>430</v>
      </c>
    </row>
    <row r="3" spans="1:9" ht="20.25" customHeight="1">
      <c r="A3" s="327" t="s">
        <v>431</v>
      </c>
      <c r="B3" s="328" t="s">
        <v>432</v>
      </c>
      <c r="C3" s="329" t="s">
        <v>7</v>
      </c>
      <c r="D3" s="330" t="s">
        <v>433</v>
      </c>
      <c r="E3" s="331" t="s">
        <v>434</v>
      </c>
      <c r="F3" s="331" t="s">
        <v>434</v>
      </c>
      <c r="G3" s="331" t="s">
        <v>434</v>
      </c>
      <c r="H3" s="332" t="s">
        <v>435</v>
      </c>
      <c r="I3" s="333" t="s">
        <v>303</v>
      </c>
    </row>
    <row r="4" spans="1:9" ht="41.25" customHeight="1">
      <c r="A4" s="327"/>
      <c r="B4" s="328"/>
      <c r="C4" s="329"/>
      <c r="D4" s="330"/>
      <c r="E4" s="334" t="s">
        <v>436</v>
      </c>
      <c r="F4" s="335" t="s">
        <v>437</v>
      </c>
      <c r="G4" s="335" t="s">
        <v>438</v>
      </c>
      <c r="H4" s="332"/>
      <c r="I4" s="333"/>
    </row>
    <row r="5" spans="1:10" ht="42.75" customHeight="1">
      <c r="A5" s="336">
        <v>1</v>
      </c>
      <c r="B5" s="297" t="s">
        <v>439</v>
      </c>
      <c r="C5" s="24" t="s">
        <v>440</v>
      </c>
      <c r="D5" s="20">
        <v>120</v>
      </c>
      <c r="E5" s="337">
        <v>1.5</v>
      </c>
      <c r="F5" s="338">
        <v>1</v>
      </c>
      <c r="G5" s="338">
        <v>1.23</v>
      </c>
      <c r="H5" s="338">
        <f aca="true" t="shared" si="0" ref="H5:H15">(E5+F5+G5)/3</f>
        <v>1.2433333333333334</v>
      </c>
      <c r="I5" s="339">
        <f>'ELETRICA_-_MEDIA'!$D5*H5</f>
        <v>149.20000000000002</v>
      </c>
      <c r="J5" s="322"/>
    </row>
    <row r="6" spans="1:10" ht="33.75" customHeight="1">
      <c r="A6" s="336">
        <v>2</v>
      </c>
      <c r="B6" s="297" t="s">
        <v>441</v>
      </c>
      <c r="C6" s="24" t="s">
        <v>440</v>
      </c>
      <c r="D6" s="20">
        <v>120</v>
      </c>
      <c r="E6" s="337">
        <v>1.5</v>
      </c>
      <c r="F6" s="337">
        <v>1</v>
      </c>
      <c r="G6" s="337">
        <v>1.23</v>
      </c>
      <c r="H6" s="338">
        <f t="shared" si="0"/>
        <v>1.2433333333333334</v>
      </c>
      <c r="I6" s="339">
        <f>'ELETRICA_-_MEDIA'!$D6*H6</f>
        <v>149.20000000000002</v>
      </c>
      <c r="J6" s="322"/>
    </row>
    <row r="7" spans="1:10" ht="33.75" customHeight="1">
      <c r="A7" s="336">
        <v>3</v>
      </c>
      <c r="B7" s="297" t="s">
        <v>90</v>
      </c>
      <c r="C7" s="24" t="s">
        <v>440</v>
      </c>
      <c r="D7" s="20">
        <v>120</v>
      </c>
      <c r="E7" s="337">
        <v>1.5</v>
      </c>
      <c r="F7" s="337">
        <v>1</v>
      </c>
      <c r="G7" s="337">
        <v>1.23</v>
      </c>
      <c r="H7" s="338">
        <f t="shared" si="0"/>
        <v>1.2433333333333334</v>
      </c>
      <c r="I7" s="339">
        <f>'ELETRICA_-_MEDIA'!$D7*H7</f>
        <v>149.20000000000002</v>
      </c>
      <c r="J7" s="322"/>
    </row>
    <row r="8" spans="1:10" ht="33.75" customHeight="1">
      <c r="A8" s="336">
        <v>4</v>
      </c>
      <c r="B8" s="297" t="s">
        <v>442</v>
      </c>
      <c r="C8" s="24" t="s">
        <v>440</v>
      </c>
      <c r="D8" s="20">
        <v>120</v>
      </c>
      <c r="E8" s="337">
        <v>2.4</v>
      </c>
      <c r="F8" s="337">
        <v>1.6</v>
      </c>
      <c r="G8" s="337">
        <v>1.89</v>
      </c>
      <c r="H8" s="338">
        <f t="shared" si="0"/>
        <v>1.9633333333333332</v>
      </c>
      <c r="I8" s="339">
        <f>'ELETRICA_-_MEDIA'!$D8*H8</f>
        <v>235.59999999999997</v>
      </c>
      <c r="J8" s="322"/>
    </row>
    <row r="9" spans="1:10" ht="33.75" customHeight="1">
      <c r="A9" s="336">
        <v>5</v>
      </c>
      <c r="B9" s="297" t="s">
        <v>443</v>
      </c>
      <c r="C9" s="24" t="s">
        <v>440</v>
      </c>
      <c r="D9" s="20">
        <v>100</v>
      </c>
      <c r="E9" s="337">
        <v>2.4</v>
      </c>
      <c r="F9" s="337">
        <v>4.402</v>
      </c>
      <c r="G9" s="337">
        <v>1.89</v>
      </c>
      <c r="H9" s="338">
        <f t="shared" si="0"/>
        <v>2.8973333333333335</v>
      </c>
      <c r="I9" s="339">
        <f>'ELETRICA_-_MEDIA'!$D9*H9</f>
        <v>289.73333333333335</v>
      </c>
      <c r="J9" s="322"/>
    </row>
    <row r="10" spans="1:10" ht="33.75" customHeight="1">
      <c r="A10" s="336">
        <v>6</v>
      </c>
      <c r="B10" s="297" t="s">
        <v>444</v>
      </c>
      <c r="C10" s="24" t="s">
        <v>440</v>
      </c>
      <c r="D10" s="20">
        <v>100</v>
      </c>
      <c r="E10" s="337">
        <v>2.4</v>
      </c>
      <c r="F10" s="337">
        <v>1.6</v>
      </c>
      <c r="G10" s="337">
        <v>1.89</v>
      </c>
      <c r="H10" s="338">
        <f t="shared" si="0"/>
        <v>1.9633333333333332</v>
      </c>
      <c r="I10" s="339">
        <f>'ELETRICA_-_MEDIA'!$D10*H10</f>
        <v>196.33333333333331</v>
      </c>
      <c r="J10" s="322"/>
    </row>
    <row r="11" spans="1:10" ht="33.75" customHeight="1">
      <c r="A11" s="336">
        <v>7</v>
      </c>
      <c r="B11" s="38" t="s">
        <v>42</v>
      </c>
      <c r="C11" s="24" t="s">
        <v>440</v>
      </c>
      <c r="D11" s="20">
        <v>20</v>
      </c>
      <c r="E11" s="337">
        <v>9.5</v>
      </c>
      <c r="F11" s="337">
        <v>6.36</v>
      </c>
      <c r="G11" s="337">
        <v>7.87</v>
      </c>
      <c r="H11" s="338">
        <f t="shared" si="0"/>
        <v>7.91</v>
      </c>
      <c r="I11" s="339">
        <f>'ELETRICA_-_MEDIA'!$D11*H11</f>
        <v>158.2</v>
      </c>
      <c r="J11" s="322"/>
    </row>
    <row r="12" spans="1:10" ht="33.75" customHeight="1">
      <c r="A12" s="336">
        <v>8</v>
      </c>
      <c r="B12" s="38" t="s">
        <v>39</v>
      </c>
      <c r="C12" s="24" t="s">
        <v>440</v>
      </c>
      <c r="D12" s="20">
        <v>20</v>
      </c>
      <c r="E12" s="337">
        <v>9.5</v>
      </c>
      <c r="F12" s="337">
        <v>6.36</v>
      </c>
      <c r="G12" s="337">
        <v>7.84</v>
      </c>
      <c r="H12" s="338">
        <f t="shared" si="0"/>
        <v>7.8999999999999995</v>
      </c>
      <c r="I12" s="339">
        <f>'ELETRICA_-_MEDIA'!$D12*H12</f>
        <v>158</v>
      </c>
      <c r="J12" s="322"/>
    </row>
    <row r="13" spans="1:10" ht="33.75" customHeight="1">
      <c r="A13" s="336">
        <v>9</v>
      </c>
      <c r="B13" s="38" t="s">
        <v>445</v>
      </c>
      <c r="C13" s="24" t="s">
        <v>440</v>
      </c>
      <c r="D13" s="20">
        <v>20</v>
      </c>
      <c r="E13" s="337">
        <v>9.5</v>
      </c>
      <c r="F13" s="337">
        <v>6.36</v>
      </c>
      <c r="G13" s="337">
        <v>7.84</v>
      </c>
      <c r="H13" s="338">
        <f t="shared" si="0"/>
        <v>7.8999999999999995</v>
      </c>
      <c r="I13" s="339">
        <f>'ELETRICA_-_MEDIA'!$D13*H13</f>
        <v>158</v>
      </c>
      <c r="J13" s="322"/>
    </row>
    <row r="14" spans="1:10" ht="28.5" customHeight="1">
      <c r="A14" s="336">
        <v>10</v>
      </c>
      <c r="B14" s="19" t="s">
        <v>446</v>
      </c>
      <c r="C14" s="24" t="s">
        <v>440</v>
      </c>
      <c r="D14" s="20">
        <v>26</v>
      </c>
      <c r="E14" s="337">
        <v>14.6</v>
      </c>
      <c r="F14" s="337">
        <v>22.01</v>
      </c>
      <c r="G14" s="337">
        <v>11.91</v>
      </c>
      <c r="H14" s="338">
        <f t="shared" si="0"/>
        <v>16.173333333333332</v>
      </c>
      <c r="I14" s="339">
        <f>'ELETRICA_-_MEDIA'!$D14*H14</f>
        <v>420.50666666666666</v>
      </c>
      <c r="J14" s="322"/>
    </row>
    <row r="15" spans="1:10" ht="24" customHeight="1">
      <c r="A15" s="336">
        <v>11</v>
      </c>
      <c r="B15" s="19" t="s">
        <v>447</v>
      </c>
      <c r="C15" s="24" t="s">
        <v>440</v>
      </c>
      <c r="D15" s="20">
        <v>26</v>
      </c>
      <c r="E15" s="337">
        <v>14.5</v>
      </c>
      <c r="F15" s="337">
        <v>22.01</v>
      </c>
      <c r="G15" s="337">
        <v>11.91</v>
      </c>
      <c r="H15" s="338">
        <f t="shared" si="0"/>
        <v>16.14</v>
      </c>
      <c r="I15" s="339">
        <f>'ELETRICA_-_MEDIA'!$D15*H15</f>
        <v>419.64</v>
      </c>
      <c r="J15" s="322"/>
    </row>
    <row r="16" spans="1:10" ht="33.75" customHeight="1">
      <c r="A16" s="336">
        <v>12</v>
      </c>
      <c r="B16" s="19" t="s">
        <v>53</v>
      </c>
      <c r="C16" s="24" t="s">
        <v>60</v>
      </c>
      <c r="D16" s="20">
        <v>55</v>
      </c>
      <c r="E16" s="337">
        <v>1</v>
      </c>
      <c r="F16" s="337">
        <v>0.904</v>
      </c>
      <c r="G16" s="337">
        <v>1.28</v>
      </c>
      <c r="H16" s="338">
        <f>(E16+F16+G16)/2</f>
        <v>1.592</v>
      </c>
      <c r="I16" s="339">
        <f>'ELETRICA_-_MEDIA'!$D16*H16</f>
        <v>87.56</v>
      </c>
      <c r="J16" s="322"/>
    </row>
    <row r="17" spans="1:10" ht="33.75" customHeight="1">
      <c r="A17" s="336">
        <v>13</v>
      </c>
      <c r="B17" s="19" t="s">
        <v>448</v>
      </c>
      <c r="C17" s="24" t="s">
        <v>60</v>
      </c>
      <c r="D17" s="20">
        <v>2</v>
      </c>
      <c r="E17" s="337">
        <v>82</v>
      </c>
      <c r="F17" s="337">
        <v>73.46</v>
      </c>
      <c r="G17" s="337">
        <v>78.59</v>
      </c>
      <c r="H17" s="338">
        <f>(E17+F17+G17)/3</f>
        <v>78.01666666666667</v>
      </c>
      <c r="I17" s="339">
        <f>'ELETRICA_-_MEDIA'!$D17*H17</f>
        <v>156.03333333333333</v>
      </c>
      <c r="J17" s="322"/>
    </row>
    <row r="18" spans="1:10" ht="33.75" customHeight="1">
      <c r="A18" s="336">
        <v>14</v>
      </c>
      <c r="B18" s="19" t="s">
        <v>449</v>
      </c>
      <c r="C18" s="24" t="s">
        <v>60</v>
      </c>
      <c r="D18" s="20">
        <v>2</v>
      </c>
      <c r="E18" s="337">
        <v>0</v>
      </c>
      <c r="F18" s="337">
        <v>0</v>
      </c>
      <c r="G18" s="337">
        <v>23.06</v>
      </c>
      <c r="H18" s="338">
        <f>(E18+F18+G18)/1</f>
        <v>23.06</v>
      </c>
      <c r="I18" s="339">
        <f>'ELETRICA_-_MEDIA'!$D18*H18</f>
        <v>46.12</v>
      </c>
      <c r="J18" s="322"/>
    </row>
    <row r="19" spans="1:10" ht="33.75" customHeight="1">
      <c r="A19" s="336">
        <v>15</v>
      </c>
      <c r="B19" s="19" t="s">
        <v>450</v>
      </c>
      <c r="C19" s="24" t="s">
        <v>60</v>
      </c>
      <c r="D19" s="20">
        <v>6</v>
      </c>
      <c r="E19" s="337">
        <v>2.7</v>
      </c>
      <c r="F19" s="337">
        <v>3.012</v>
      </c>
      <c r="G19" s="337">
        <v>8.13</v>
      </c>
      <c r="H19" s="338">
        <f aca="true" t="shared" si="1" ref="H19:H21">(E19+F19+G19)/3</f>
        <v>4.614</v>
      </c>
      <c r="I19" s="339">
        <f>'ELETRICA_-_MEDIA'!$D19*H19</f>
        <v>27.683999999999997</v>
      </c>
      <c r="J19" s="322"/>
    </row>
    <row r="20" spans="1:10" ht="33.75" customHeight="1">
      <c r="A20" s="336">
        <v>16</v>
      </c>
      <c r="B20" s="23" t="s">
        <v>451</v>
      </c>
      <c r="C20" s="24" t="s">
        <v>60</v>
      </c>
      <c r="D20" s="20">
        <v>29</v>
      </c>
      <c r="E20" s="337">
        <v>8.5</v>
      </c>
      <c r="F20" s="337">
        <v>7.034</v>
      </c>
      <c r="G20" s="337">
        <v>4.47</v>
      </c>
      <c r="H20" s="338">
        <f t="shared" si="1"/>
        <v>6.667999999999999</v>
      </c>
      <c r="I20" s="339">
        <f>'ELETRICA_-_MEDIA'!$D20*H20</f>
        <v>193.37199999999999</v>
      </c>
      <c r="J20" s="322"/>
    </row>
    <row r="21" spans="1:10" ht="33.75" customHeight="1">
      <c r="A21" s="336">
        <v>17</v>
      </c>
      <c r="B21" s="23" t="s">
        <v>452</v>
      </c>
      <c r="C21" s="24" t="s">
        <v>60</v>
      </c>
      <c r="D21" s="20">
        <v>2</v>
      </c>
      <c r="E21" s="337">
        <v>11.5</v>
      </c>
      <c r="F21" s="337">
        <v>7.59</v>
      </c>
      <c r="G21" s="337">
        <v>4.65</v>
      </c>
      <c r="H21" s="338">
        <f t="shared" si="1"/>
        <v>7.913333333333334</v>
      </c>
      <c r="I21" s="339">
        <f>'ELETRICA_-_MEDIA'!$D21*H21</f>
        <v>15.826666666666668</v>
      </c>
      <c r="J21" s="322"/>
    </row>
    <row r="22" spans="1:10" ht="33.75" customHeight="1">
      <c r="A22" s="336">
        <v>18</v>
      </c>
      <c r="B22" s="23" t="s">
        <v>453</v>
      </c>
      <c r="C22" s="24" t="s">
        <v>60</v>
      </c>
      <c r="D22" s="20">
        <v>2</v>
      </c>
      <c r="E22" s="337">
        <v>0</v>
      </c>
      <c r="F22" s="337">
        <v>52.579</v>
      </c>
      <c r="G22" s="337">
        <v>79.492</v>
      </c>
      <c r="H22" s="338">
        <f>(E22+F22+G22)/2</f>
        <v>66.0355</v>
      </c>
      <c r="I22" s="339">
        <f>'ELETRICA_-_MEDIA'!$D22*H22</f>
        <v>132.071</v>
      </c>
      <c r="J22" s="322"/>
    </row>
    <row r="23" spans="1:10" ht="33.75" customHeight="1">
      <c r="A23" s="336">
        <v>19</v>
      </c>
      <c r="B23" s="340" t="s">
        <v>454</v>
      </c>
      <c r="C23" s="24" t="s">
        <v>60</v>
      </c>
      <c r="D23" s="20">
        <v>2</v>
      </c>
      <c r="E23" s="337">
        <v>10.5</v>
      </c>
      <c r="F23" s="337">
        <v>6.493</v>
      </c>
      <c r="G23" s="337">
        <v>8.03</v>
      </c>
      <c r="H23" s="338">
        <f aca="true" t="shared" si="2" ref="H23:H27">(E23+F23+G23)/3</f>
        <v>8.341000000000001</v>
      </c>
      <c r="I23" s="339">
        <f>'ELETRICA_-_MEDIA'!$D23*H23</f>
        <v>16.682000000000002</v>
      </c>
      <c r="J23" s="322"/>
    </row>
    <row r="24" spans="1:10" ht="33.75" customHeight="1">
      <c r="A24" s="336">
        <v>20</v>
      </c>
      <c r="B24" s="54" t="s">
        <v>455</v>
      </c>
      <c r="C24" s="24" t="s">
        <v>60</v>
      </c>
      <c r="D24" s="20">
        <v>2</v>
      </c>
      <c r="E24" s="337">
        <v>9.6</v>
      </c>
      <c r="F24" s="337">
        <v>6.493</v>
      </c>
      <c r="G24" s="337">
        <v>8.04</v>
      </c>
      <c r="H24" s="338">
        <f t="shared" si="2"/>
        <v>8.044333333333332</v>
      </c>
      <c r="I24" s="339">
        <f>'ELETRICA_-_MEDIA'!$D24*H24</f>
        <v>16.088666666666665</v>
      </c>
      <c r="J24" s="322"/>
    </row>
    <row r="25" spans="1:10" ht="33.75" customHeight="1">
      <c r="A25" s="336">
        <v>21</v>
      </c>
      <c r="B25" s="54" t="s">
        <v>456</v>
      </c>
      <c r="C25" s="24" t="s">
        <v>60</v>
      </c>
      <c r="D25" s="20">
        <v>3</v>
      </c>
      <c r="E25" s="337">
        <v>9.6</v>
      </c>
      <c r="F25" s="337">
        <v>6.33</v>
      </c>
      <c r="G25" s="337">
        <v>7.73</v>
      </c>
      <c r="H25" s="338">
        <f t="shared" si="2"/>
        <v>7.886666666666667</v>
      </c>
      <c r="I25" s="339">
        <f>'ELETRICA_-_MEDIA'!$D25*H25</f>
        <v>23.66</v>
      </c>
      <c r="J25" s="322"/>
    </row>
    <row r="26" spans="1:10" ht="33.75" customHeight="1">
      <c r="A26" s="336">
        <v>22</v>
      </c>
      <c r="B26" s="19" t="s">
        <v>80</v>
      </c>
      <c r="C26" s="305" t="s">
        <v>440</v>
      </c>
      <c r="D26" s="20">
        <v>110</v>
      </c>
      <c r="E26" s="337">
        <v>3</v>
      </c>
      <c r="F26" s="337">
        <v>1.664</v>
      </c>
      <c r="G26" s="337">
        <v>2.68</v>
      </c>
      <c r="H26" s="338">
        <f t="shared" si="2"/>
        <v>2.448</v>
      </c>
      <c r="I26" s="339">
        <f>'ELETRICA_-_MEDIA'!$D26*H26</f>
        <v>269.28</v>
      </c>
      <c r="J26" s="322"/>
    </row>
    <row r="27" spans="1:10" ht="33.75" customHeight="1">
      <c r="A27" s="336">
        <v>23</v>
      </c>
      <c r="B27" s="297" t="s">
        <v>97</v>
      </c>
      <c r="C27" s="24" t="s">
        <v>60</v>
      </c>
      <c r="D27" s="20">
        <v>2</v>
      </c>
      <c r="E27" s="337">
        <v>9.5</v>
      </c>
      <c r="F27" s="337">
        <v>5.4</v>
      </c>
      <c r="G27" s="337">
        <v>8.91</v>
      </c>
      <c r="H27" s="338">
        <f t="shared" si="2"/>
        <v>7.936666666666667</v>
      </c>
      <c r="I27" s="339">
        <f>'ELETRICA_-_MEDIA'!$D27*H27</f>
        <v>15.873333333333335</v>
      </c>
      <c r="J27" s="322"/>
    </row>
    <row r="28" spans="1:10" ht="33.75" customHeight="1">
      <c r="A28" s="336">
        <v>24</v>
      </c>
      <c r="B28" s="19" t="s">
        <v>457</v>
      </c>
      <c r="C28" s="24" t="s">
        <v>60</v>
      </c>
      <c r="D28" s="20">
        <v>6</v>
      </c>
      <c r="E28" s="337">
        <v>0</v>
      </c>
      <c r="F28" s="337">
        <v>6.44</v>
      </c>
      <c r="G28" s="337">
        <v>6.44</v>
      </c>
      <c r="H28" s="338">
        <f>(E28+F28+G28)/2</f>
        <v>6.44</v>
      </c>
      <c r="I28" s="339">
        <f>'ELETRICA_-_MEDIA'!$D28*H28</f>
        <v>38.64</v>
      </c>
      <c r="J28" s="322"/>
    </row>
    <row r="29" spans="1:10" ht="33.75" customHeight="1">
      <c r="A29" s="336">
        <v>25</v>
      </c>
      <c r="B29" s="19" t="s">
        <v>458</v>
      </c>
      <c r="C29" s="24" t="s">
        <v>60</v>
      </c>
      <c r="D29" s="20">
        <v>6</v>
      </c>
      <c r="E29" s="337">
        <v>44.5</v>
      </c>
      <c r="F29" s="337">
        <v>33.012</v>
      </c>
      <c r="G29" s="337">
        <v>85.1</v>
      </c>
      <c r="H29" s="338">
        <f aca="true" t="shared" si="3" ref="H29:H36">(E29+F29+G29)/3</f>
        <v>54.204</v>
      </c>
      <c r="I29" s="339">
        <f>'ELETRICA_-_MEDIA'!$D29*H29</f>
        <v>325.224</v>
      </c>
      <c r="J29" s="322"/>
    </row>
    <row r="30" spans="1:10" ht="33.75" customHeight="1">
      <c r="A30" s="336">
        <v>26</v>
      </c>
      <c r="B30" s="73" t="s">
        <v>459</v>
      </c>
      <c r="C30" s="24" t="s">
        <v>60</v>
      </c>
      <c r="D30" s="20">
        <v>14</v>
      </c>
      <c r="E30" s="337">
        <v>8</v>
      </c>
      <c r="F30" s="337">
        <v>6.244</v>
      </c>
      <c r="G30" s="337">
        <v>5.61</v>
      </c>
      <c r="H30" s="338">
        <f t="shared" si="3"/>
        <v>6.617999999999999</v>
      </c>
      <c r="I30" s="339">
        <f>'ELETRICA_-_MEDIA'!$D30*H30</f>
        <v>92.65199999999999</v>
      </c>
      <c r="J30" s="322"/>
    </row>
    <row r="31" spans="1:10" ht="33.75" customHeight="1">
      <c r="A31" s="336">
        <v>27</v>
      </c>
      <c r="B31" s="19" t="s">
        <v>460</v>
      </c>
      <c r="C31" s="24" t="s">
        <v>60</v>
      </c>
      <c r="D31" s="20">
        <v>8</v>
      </c>
      <c r="E31" s="337">
        <v>8.2</v>
      </c>
      <c r="F31" s="337">
        <v>8.391</v>
      </c>
      <c r="G31" s="337">
        <v>6.61</v>
      </c>
      <c r="H31" s="338">
        <f t="shared" si="3"/>
        <v>7.733666666666667</v>
      </c>
      <c r="I31" s="339">
        <f>'ELETRICA_-_MEDIA'!$D31*H31</f>
        <v>61.86933333333334</v>
      </c>
      <c r="J31" s="322"/>
    </row>
    <row r="32" spans="1:10" ht="33.75" customHeight="1">
      <c r="A32" s="336">
        <v>28</v>
      </c>
      <c r="B32" s="19" t="s">
        <v>461</v>
      </c>
      <c r="C32" s="24" t="s">
        <v>60</v>
      </c>
      <c r="D32" s="20">
        <v>18</v>
      </c>
      <c r="E32" s="337">
        <v>8</v>
      </c>
      <c r="F32" s="337">
        <v>5.17</v>
      </c>
      <c r="G32" s="337">
        <v>6.3</v>
      </c>
      <c r="H32" s="338">
        <f t="shared" si="3"/>
        <v>6.489999999999999</v>
      </c>
      <c r="I32" s="339">
        <f>'ELETRICA_-_MEDIA'!$D32*H32</f>
        <v>116.82</v>
      </c>
      <c r="J32" s="322"/>
    </row>
    <row r="33" spans="1:10" ht="33.75" customHeight="1">
      <c r="A33" s="336">
        <v>29</v>
      </c>
      <c r="B33" s="19" t="s">
        <v>462</v>
      </c>
      <c r="C33" s="24" t="s">
        <v>60</v>
      </c>
      <c r="D33" s="20">
        <v>2</v>
      </c>
      <c r="E33" s="337">
        <v>9.95</v>
      </c>
      <c r="F33" s="337">
        <v>10.301</v>
      </c>
      <c r="G33" s="337">
        <v>9.46</v>
      </c>
      <c r="H33" s="338">
        <f t="shared" si="3"/>
        <v>9.903666666666666</v>
      </c>
      <c r="I33" s="339">
        <f>'ELETRICA_-_MEDIA'!$D33*H33</f>
        <v>19.807333333333332</v>
      </c>
      <c r="J33" s="322"/>
    </row>
    <row r="34" spans="1:10" ht="33.75" customHeight="1">
      <c r="A34" s="336">
        <v>30</v>
      </c>
      <c r="B34" s="311" t="s">
        <v>146</v>
      </c>
      <c r="C34" s="24" t="s">
        <v>60</v>
      </c>
      <c r="D34" s="20">
        <v>16</v>
      </c>
      <c r="E34" s="337">
        <v>6</v>
      </c>
      <c r="F34" s="337">
        <v>4.01</v>
      </c>
      <c r="G34" s="337">
        <v>4.54</v>
      </c>
      <c r="H34" s="338">
        <f t="shared" si="3"/>
        <v>4.8500000000000005</v>
      </c>
      <c r="I34" s="339">
        <f>'ELETRICA_-_MEDIA'!$D34*H34</f>
        <v>77.60000000000001</v>
      </c>
      <c r="J34" s="322"/>
    </row>
    <row r="35" spans="1:10" ht="33.75" customHeight="1">
      <c r="A35" s="336">
        <v>31</v>
      </c>
      <c r="B35" s="23" t="s">
        <v>463</v>
      </c>
      <c r="C35" s="24" t="s">
        <v>60</v>
      </c>
      <c r="D35" s="20">
        <v>2</v>
      </c>
      <c r="E35" s="337">
        <v>2.6</v>
      </c>
      <c r="F35" s="337">
        <v>1.33</v>
      </c>
      <c r="G35" s="337">
        <v>1.33</v>
      </c>
      <c r="H35" s="338">
        <f t="shared" si="3"/>
        <v>1.7533333333333332</v>
      </c>
      <c r="I35" s="339">
        <f>'ELETRICA_-_MEDIA'!$D35*H35</f>
        <v>3.5066666666666664</v>
      </c>
      <c r="J35" s="322"/>
    </row>
    <row r="36" spans="1:10" ht="33.75" customHeight="1">
      <c r="A36" s="336">
        <v>32</v>
      </c>
      <c r="B36" s="19" t="s">
        <v>464</v>
      </c>
      <c r="C36" s="24" t="s">
        <v>60</v>
      </c>
      <c r="D36" s="20">
        <v>2</v>
      </c>
      <c r="E36" s="337">
        <v>32</v>
      </c>
      <c r="F36" s="337">
        <v>1.33</v>
      </c>
      <c r="G36" s="337">
        <v>33.422</v>
      </c>
      <c r="H36" s="338">
        <f t="shared" si="3"/>
        <v>22.250666666666664</v>
      </c>
      <c r="I36" s="339">
        <f>'ELETRICA_-_MEDIA'!$D36*H36</f>
        <v>44.50133333333333</v>
      </c>
      <c r="J36" s="322"/>
    </row>
    <row r="37" spans="1:10" ht="33.75" customHeight="1">
      <c r="A37" s="336">
        <v>33</v>
      </c>
      <c r="B37" s="19" t="s">
        <v>465</v>
      </c>
      <c r="C37" s="24" t="s">
        <v>60</v>
      </c>
      <c r="D37" s="20">
        <v>100</v>
      </c>
      <c r="E37" s="337">
        <v>0.5</v>
      </c>
      <c r="F37" s="337">
        <v>33.422</v>
      </c>
      <c r="G37" s="337">
        <v>0</v>
      </c>
      <c r="H37" s="338">
        <f>(E37+F37+G37)/1</f>
        <v>33.922</v>
      </c>
      <c r="I37" s="339">
        <f>D37*H37</f>
        <v>3392.2</v>
      </c>
      <c r="J37" s="322"/>
    </row>
    <row r="38" spans="1:9" ht="33.75" customHeight="1">
      <c r="A38" s="341"/>
      <c r="B38" s="341"/>
      <c r="C38" s="341"/>
      <c r="D38" s="341"/>
      <c r="E38" s="341"/>
      <c r="F38" s="341"/>
      <c r="G38" s="341"/>
      <c r="H38" s="337" t="s">
        <v>303</v>
      </c>
      <c r="I38" s="342">
        <f>SUM(I5:I37)</f>
        <v>7656.6849999999995</v>
      </c>
    </row>
    <row r="39" ht="33.75" customHeight="1">
      <c r="H39" s="321"/>
    </row>
    <row r="40" ht="33.75" customHeight="1">
      <c r="H40" s="321"/>
    </row>
  </sheetData>
  <sheetProtection selectLockedCells="1" selectUnlockedCells="1"/>
  <mergeCells count="9">
    <mergeCell ref="A1:I1"/>
    <mergeCell ref="A2:H2"/>
    <mergeCell ref="A3:A4"/>
    <mergeCell ref="B3:B4"/>
    <mergeCell ref="C3:C4"/>
    <mergeCell ref="D3:D4"/>
    <mergeCell ref="H3:H4"/>
    <mergeCell ref="I3:I4"/>
    <mergeCell ref="A38:G38"/>
  </mergeCells>
  <printOptions horizontalCentered="1"/>
  <pageMargins left="0.39375" right="0.39375" top="0.9840277777777778" bottom="0.7875" header="0.5118110236220472" footer="0.5118110236220472"/>
  <pageSetup firstPageNumber="1" useFirstPageNumber="1" horizontalDpi="300" verticalDpi="300" orientation="landscape" pageOrder="overThenDown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1" sqref="A1"/>
    </sheetView>
  </sheetViews>
  <sheetFormatPr defaultColWidth="8.796875" defaultRowHeight="15.75" customHeight="1"/>
  <cols>
    <col min="1" max="1" width="6.3984375" style="111" customWidth="1"/>
    <col min="2" max="2" width="43.69921875" style="112" customWidth="1"/>
    <col min="3" max="3" width="7.69921875" style="111" customWidth="1"/>
    <col min="4" max="4" width="10.09765625" style="111" customWidth="1"/>
    <col min="5" max="5" width="15" style="113" customWidth="1"/>
    <col min="6" max="6" width="13.69921875" style="114" customWidth="1"/>
    <col min="7" max="7" width="11.59765625" style="115" customWidth="1"/>
    <col min="8" max="8" width="14.09765625" style="115" customWidth="1"/>
    <col min="9" max="16384" width="5.59765625" style="115" customWidth="1"/>
  </cols>
  <sheetData>
    <row r="1" ht="12.75" customHeight="1">
      <c r="E1" s="116"/>
    </row>
    <row r="2" ht="12.75" customHeight="1"/>
    <row r="3" spans="3:4" ht="12.75" customHeight="1">
      <c r="C3" s="117"/>
      <c r="D3" s="118"/>
    </row>
    <row r="4" spans="3:4" ht="30" customHeight="1">
      <c r="C4" s="118"/>
      <c r="D4" s="119"/>
    </row>
    <row r="5" spans="2:7" ht="12.75" customHeight="1">
      <c r="B5" s="120" t="s">
        <v>274</v>
      </c>
      <c r="C5" s="121"/>
      <c r="D5" s="122"/>
      <c r="E5" s="123"/>
      <c r="F5" s="121"/>
      <c r="G5" s="121"/>
    </row>
    <row r="6" spans="2:7" ht="12.75" customHeight="1">
      <c r="B6" s="122" t="s">
        <v>275</v>
      </c>
      <c r="C6" s="124"/>
      <c r="D6" s="124"/>
      <c r="E6" s="125"/>
      <c r="F6" s="125" t="s">
        <v>276</v>
      </c>
      <c r="G6" s="126">
        <v>44317</v>
      </c>
    </row>
    <row r="7" spans="1:7" ht="23.25" customHeight="1">
      <c r="A7" s="127"/>
      <c r="B7" s="128" t="s">
        <v>277</v>
      </c>
      <c r="C7" s="128"/>
      <c r="D7" s="128"/>
      <c r="E7" s="128"/>
      <c r="F7" s="128"/>
      <c r="G7" s="128"/>
    </row>
    <row r="8" spans="1:7" ht="42" customHeight="1">
      <c r="A8" s="129" t="s">
        <v>278</v>
      </c>
      <c r="B8" s="130" t="s">
        <v>0</v>
      </c>
      <c r="C8" s="131" t="s">
        <v>2</v>
      </c>
      <c r="D8" s="132" t="s">
        <v>279</v>
      </c>
      <c r="E8" s="132" t="s">
        <v>280</v>
      </c>
      <c r="F8" s="132" t="s">
        <v>279</v>
      </c>
      <c r="G8" s="132" t="s">
        <v>280</v>
      </c>
    </row>
    <row r="9" spans="1:7" s="139" customFormat="1" ht="22.5" customHeight="1">
      <c r="A9" s="133">
        <v>1</v>
      </c>
      <c r="B9" s="134" t="s">
        <v>5</v>
      </c>
      <c r="C9" s="135">
        <v>62</v>
      </c>
      <c r="D9" s="136">
        <v>55.5054</v>
      </c>
      <c r="E9" s="137">
        <v>3441.3348</v>
      </c>
      <c r="F9" s="138"/>
      <c r="G9" s="137">
        <v>0</v>
      </c>
    </row>
    <row r="10" spans="1:7" s="139" customFormat="1" ht="27.75" customHeight="1">
      <c r="A10" s="133">
        <v>2</v>
      </c>
      <c r="B10" s="140" t="s">
        <v>9</v>
      </c>
      <c r="C10" s="141">
        <v>4</v>
      </c>
      <c r="D10" s="142">
        <v>22.64</v>
      </c>
      <c r="E10" s="137">
        <v>90.56</v>
      </c>
      <c r="F10" s="138"/>
      <c r="G10" s="137">
        <v>0</v>
      </c>
    </row>
    <row r="11" spans="1:7" s="139" customFormat="1" ht="42.75" customHeight="1">
      <c r="A11" s="133">
        <v>3</v>
      </c>
      <c r="B11" s="140" t="s">
        <v>281</v>
      </c>
      <c r="C11" s="135">
        <v>2</v>
      </c>
      <c r="D11" s="136">
        <v>16.8</v>
      </c>
      <c r="E11" s="137">
        <v>33.6</v>
      </c>
      <c r="F11" s="138"/>
      <c r="G11" s="137">
        <v>0</v>
      </c>
    </row>
    <row r="12" spans="1:7" s="139" customFormat="1" ht="22.5" customHeight="1">
      <c r="A12" s="133">
        <v>4</v>
      </c>
      <c r="B12" s="143" t="s">
        <v>10</v>
      </c>
      <c r="C12" s="144">
        <v>4</v>
      </c>
      <c r="D12" s="137">
        <v>24.37</v>
      </c>
      <c r="E12" s="137">
        <v>97.48</v>
      </c>
      <c r="F12" s="138"/>
      <c r="G12" s="137">
        <v>0</v>
      </c>
    </row>
    <row r="13" spans="1:7" s="139" customFormat="1" ht="22.5" customHeight="1">
      <c r="A13" s="133">
        <v>5</v>
      </c>
      <c r="B13" s="143" t="s">
        <v>12</v>
      </c>
      <c r="C13" s="135">
        <v>4</v>
      </c>
      <c r="D13" s="136">
        <v>15.5</v>
      </c>
      <c r="E13" s="137">
        <v>62</v>
      </c>
      <c r="F13" s="138"/>
      <c r="G13" s="137">
        <v>0</v>
      </c>
    </row>
    <row r="14" spans="1:7" s="139" customFormat="1" ht="22.5" customHeight="1">
      <c r="A14" s="133">
        <v>6</v>
      </c>
      <c r="B14" s="143" t="s">
        <v>17</v>
      </c>
      <c r="C14" s="145">
        <v>33</v>
      </c>
      <c r="D14" s="136">
        <v>12.2</v>
      </c>
      <c r="E14" s="137">
        <v>402.6</v>
      </c>
      <c r="F14" s="138"/>
      <c r="G14" s="137">
        <v>0</v>
      </c>
    </row>
    <row r="15" spans="1:7" s="139" customFormat="1" ht="22.5" customHeight="1">
      <c r="A15" s="133">
        <v>7</v>
      </c>
      <c r="B15" s="146" t="s">
        <v>282</v>
      </c>
      <c r="C15" s="141">
        <v>8</v>
      </c>
      <c r="D15" s="142">
        <v>121.2</v>
      </c>
      <c r="E15" s="137">
        <v>969.6</v>
      </c>
      <c r="F15" s="138"/>
      <c r="G15" s="137">
        <v>0</v>
      </c>
    </row>
    <row r="16" spans="1:7" s="139" customFormat="1" ht="27.75" customHeight="1">
      <c r="A16" s="133">
        <v>8</v>
      </c>
      <c r="B16" s="146" t="s">
        <v>283</v>
      </c>
      <c r="C16" s="135">
        <v>1</v>
      </c>
      <c r="D16" s="136">
        <v>356.41</v>
      </c>
      <c r="E16" s="137">
        <v>356.41</v>
      </c>
      <c r="F16" s="138"/>
      <c r="G16" s="137">
        <v>0</v>
      </c>
    </row>
    <row r="17" spans="1:7" s="139" customFormat="1" ht="27.75" customHeight="1">
      <c r="A17" s="133">
        <v>9</v>
      </c>
      <c r="B17" s="143" t="s">
        <v>21</v>
      </c>
      <c r="C17" s="135">
        <v>96</v>
      </c>
      <c r="D17" s="136">
        <v>1.03</v>
      </c>
      <c r="E17" s="137">
        <v>98.88</v>
      </c>
      <c r="F17" s="138"/>
      <c r="G17" s="137">
        <v>0</v>
      </c>
    </row>
    <row r="18" spans="1:7" s="139" customFormat="1" ht="28.5" customHeight="1">
      <c r="A18" s="133">
        <v>10</v>
      </c>
      <c r="B18" s="143" t="s">
        <v>27</v>
      </c>
      <c r="C18" s="135">
        <v>2</v>
      </c>
      <c r="D18" s="136">
        <v>331.82</v>
      </c>
      <c r="E18" s="137">
        <v>663.64</v>
      </c>
      <c r="F18" s="138"/>
      <c r="G18" s="137">
        <v>0</v>
      </c>
    </row>
    <row r="19" spans="1:7" s="147" customFormat="1" ht="27.75" customHeight="1">
      <c r="A19" s="133">
        <v>11</v>
      </c>
      <c r="B19" s="143" t="s">
        <v>28</v>
      </c>
      <c r="C19" s="135">
        <v>2</v>
      </c>
      <c r="D19" s="136">
        <v>159.9</v>
      </c>
      <c r="E19" s="137">
        <v>319.8</v>
      </c>
      <c r="F19" s="138"/>
      <c r="G19" s="137">
        <v>0</v>
      </c>
    </row>
    <row r="20" spans="1:7" s="139" customFormat="1" ht="22.5" customHeight="1">
      <c r="A20" s="133">
        <v>12</v>
      </c>
      <c r="B20" s="143" t="s">
        <v>284</v>
      </c>
      <c r="C20" s="135">
        <v>2</v>
      </c>
      <c r="D20" s="137">
        <v>3.8</v>
      </c>
      <c r="E20" s="137">
        <v>7.6</v>
      </c>
      <c r="F20" s="138"/>
      <c r="G20" s="137">
        <v>0</v>
      </c>
    </row>
    <row r="21" spans="1:7" s="139" customFormat="1" ht="27.75" customHeight="1">
      <c r="A21" s="133">
        <v>13</v>
      </c>
      <c r="B21" s="143" t="s">
        <v>35</v>
      </c>
      <c r="C21" s="148">
        <v>11990</v>
      </c>
      <c r="D21" s="136">
        <v>0.71</v>
      </c>
      <c r="E21" s="137">
        <v>8512.9</v>
      </c>
      <c r="F21" s="138"/>
      <c r="G21" s="137">
        <v>0</v>
      </c>
    </row>
    <row r="22" spans="1:7" s="139" customFormat="1" ht="64.5" customHeight="1">
      <c r="A22" s="133">
        <v>17</v>
      </c>
      <c r="B22" s="140" t="s">
        <v>43</v>
      </c>
      <c r="C22" s="135">
        <v>30</v>
      </c>
      <c r="D22" s="136">
        <v>45.66</v>
      </c>
      <c r="E22" s="137">
        <v>1369.8</v>
      </c>
      <c r="F22" s="138"/>
      <c r="G22" s="137">
        <v>0</v>
      </c>
    </row>
    <row r="23" spans="1:7" s="139" customFormat="1" ht="29.25" customHeight="1">
      <c r="A23" s="133">
        <v>18</v>
      </c>
      <c r="B23" s="140" t="s">
        <v>44</v>
      </c>
      <c r="C23" s="135">
        <v>30</v>
      </c>
      <c r="D23" s="136">
        <v>45.66</v>
      </c>
      <c r="E23" s="137">
        <v>1369.8</v>
      </c>
      <c r="F23" s="138"/>
      <c r="G23" s="137">
        <v>0</v>
      </c>
    </row>
    <row r="24" spans="1:7" s="139" customFormat="1" ht="64.5" customHeight="1">
      <c r="A24" s="133">
        <v>19</v>
      </c>
      <c r="B24" s="140" t="s">
        <v>45</v>
      </c>
      <c r="C24" s="135">
        <v>30</v>
      </c>
      <c r="D24" s="136">
        <v>45.66</v>
      </c>
      <c r="E24" s="137">
        <v>1369.8</v>
      </c>
      <c r="F24" s="138"/>
      <c r="G24" s="137">
        <v>0</v>
      </c>
    </row>
    <row r="25" spans="1:7" s="139" customFormat="1" ht="22.5" customHeight="1">
      <c r="A25" s="133">
        <v>20</v>
      </c>
      <c r="B25" s="143" t="s">
        <v>50</v>
      </c>
      <c r="C25" s="135">
        <v>2</v>
      </c>
      <c r="D25" s="142">
        <v>237.21</v>
      </c>
      <c r="E25" s="137">
        <v>474.42</v>
      </c>
      <c r="F25" s="138"/>
      <c r="G25" s="137">
        <v>0</v>
      </c>
    </row>
    <row r="26" spans="1:7" s="150" customFormat="1" ht="57" customHeight="1">
      <c r="A26" s="133">
        <v>21</v>
      </c>
      <c r="B26" s="140" t="s">
        <v>51</v>
      </c>
      <c r="C26" s="149">
        <v>2</v>
      </c>
      <c r="D26" s="142">
        <v>615.53</v>
      </c>
      <c r="E26" s="137">
        <v>1231.06</v>
      </c>
      <c r="F26" s="138"/>
      <c r="G26" s="137">
        <v>0</v>
      </c>
    </row>
    <row r="27" spans="1:7" s="139" customFormat="1" ht="25.5" customHeight="1">
      <c r="A27" s="133">
        <v>22</v>
      </c>
      <c r="B27" s="143" t="s">
        <v>285</v>
      </c>
      <c r="C27" s="149">
        <v>6</v>
      </c>
      <c r="D27" s="142">
        <v>234.5</v>
      </c>
      <c r="E27" s="137">
        <v>1407</v>
      </c>
      <c r="F27" s="138"/>
      <c r="G27" s="137">
        <v>0</v>
      </c>
    </row>
    <row r="28" spans="1:7" s="139" customFormat="1" ht="27" customHeight="1">
      <c r="A28" s="133">
        <v>23</v>
      </c>
      <c r="B28" s="143" t="s">
        <v>53</v>
      </c>
      <c r="C28" s="135">
        <v>34</v>
      </c>
      <c r="D28" s="136">
        <v>3.29</v>
      </c>
      <c r="E28" s="137">
        <v>111.86</v>
      </c>
      <c r="F28" s="138"/>
      <c r="G28" s="137">
        <v>0</v>
      </c>
    </row>
    <row r="29" spans="1:7" s="139" customFormat="1" ht="22.5" customHeight="1">
      <c r="A29" s="133">
        <v>24</v>
      </c>
      <c r="B29" s="151" t="s">
        <v>286</v>
      </c>
      <c r="C29" s="152">
        <v>2</v>
      </c>
      <c r="D29" s="153">
        <v>96</v>
      </c>
      <c r="E29" s="137">
        <v>192</v>
      </c>
      <c r="F29" s="138"/>
      <c r="G29" s="137">
        <v>0</v>
      </c>
    </row>
    <row r="30" spans="1:7" s="139" customFormat="1" ht="25.5" customHeight="1">
      <c r="A30" s="133">
        <v>25</v>
      </c>
      <c r="B30" s="140" t="s">
        <v>55</v>
      </c>
      <c r="C30" s="149">
        <v>4</v>
      </c>
      <c r="D30" s="136">
        <v>18.72</v>
      </c>
      <c r="E30" s="137">
        <v>74.88</v>
      </c>
      <c r="F30" s="138"/>
      <c r="G30" s="137">
        <v>0</v>
      </c>
    </row>
    <row r="31" spans="1:7" s="139" customFormat="1" ht="42.75" customHeight="1">
      <c r="A31" s="133">
        <v>26</v>
      </c>
      <c r="B31" s="143" t="s">
        <v>62</v>
      </c>
      <c r="C31" s="135">
        <v>2</v>
      </c>
      <c r="D31" s="136">
        <v>65.9</v>
      </c>
      <c r="E31" s="137">
        <v>131.8</v>
      </c>
      <c r="F31" s="138"/>
      <c r="G31" s="137">
        <v>0</v>
      </c>
    </row>
    <row r="32" spans="1:7" s="139" customFormat="1" ht="22.5" customHeight="1">
      <c r="A32" s="133">
        <v>27</v>
      </c>
      <c r="B32" s="143" t="s">
        <v>74</v>
      </c>
      <c r="C32" s="135">
        <v>2</v>
      </c>
      <c r="D32" s="136">
        <v>11.71</v>
      </c>
      <c r="E32" s="137">
        <v>23.42</v>
      </c>
      <c r="F32" s="138"/>
      <c r="G32" s="137">
        <v>0</v>
      </c>
    </row>
    <row r="33" spans="1:7" s="139" customFormat="1" ht="22.5" customHeight="1">
      <c r="A33" s="133">
        <v>28</v>
      </c>
      <c r="B33" s="140" t="s">
        <v>75</v>
      </c>
      <c r="C33" s="135">
        <v>2</v>
      </c>
      <c r="D33" s="136">
        <v>14.87</v>
      </c>
      <c r="E33" s="137">
        <v>29.74</v>
      </c>
      <c r="F33" s="138"/>
      <c r="G33" s="137">
        <v>0</v>
      </c>
    </row>
    <row r="34" spans="1:7" s="139" customFormat="1" ht="28.5" customHeight="1">
      <c r="A34" s="133">
        <v>29</v>
      </c>
      <c r="B34" s="140" t="s">
        <v>76</v>
      </c>
      <c r="C34" s="135">
        <v>8</v>
      </c>
      <c r="D34" s="136">
        <v>10.63</v>
      </c>
      <c r="E34" s="137">
        <v>85.04</v>
      </c>
      <c r="F34" s="138"/>
      <c r="G34" s="137">
        <v>0</v>
      </c>
    </row>
    <row r="35" spans="1:7" s="147" customFormat="1" ht="28.5" customHeight="1">
      <c r="A35" s="133">
        <v>30</v>
      </c>
      <c r="B35" s="143" t="s">
        <v>80</v>
      </c>
      <c r="C35" s="154">
        <v>40</v>
      </c>
      <c r="D35" s="142">
        <v>1.57</v>
      </c>
      <c r="E35" s="137">
        <v>62.8</v>
      </c>
      <c r="F35" s="138"/>
      <c r="G35" s="137">
        <v>0</v>
      </c>
    </row>
    <row r="36" spans="1:7" s="139" customFormat="1" ht="28.5" customHeight="1">
      <c r="A36" s="133">
        <v>31</v>
      </c>
      <c r="B36" s="140" t="s">
        <v>81</v>
      </c>
      <c r="C36" s="141">
        <v>8</v>
      </c>
      <c r="D36" s="142">
        <v>2.69</v>
      </c>
      <c r="E36" s="137">
        <v>21.52</v>
      </c>
      <c r="F36" s="138"/>
      <c r="G36" s="137">
        <v>0</v>
      </c>
    </row>
    <row r="37" spans="1:7" s="139" customFormat="1" ht="28.5" customHeight="1">
      <c r="A37" s="133">
        <v>32</v>
      </c>
      <c r="B37" s="143" t="s">
        <v>82</v>
      </c>
      <c r="C37" s="135">
        <v>4</v>
      </c>
      <c r="D37" s="136">
        <v>8.17</v>
      </c>
      <c r="E37" s="137">
        <v>32.68</v>
      </c>
      <c r="F37" s="138"/>
      <c r="G37" s="137">
        <v>0</v>
      </c>
    </row>
    <row r="38" spans="1:7" s="139" customFormat="1" ht="19.5" customHeight="1">
      <c r="A38" s="133">
        <v>33</v>
      </c>
      <c r="B38" s="143" t="s">
        <v>287</v>
      </c>
      <c r="C38" s="144">
        <v>5</v>
      </c>
      <c r="D38" s="137">
        <v>4.4</v>
      </c>
      <c r="E38" s="137">
        <v>22</v>
      </c>
      <c r="F38" s="138"/>
      <c r="G38" s="137">
        <v>0</v>
      </c>
    </row>
    <row r="39" spans="1:7" s="150" customFormat="1" ht="42.75" customHeight="1">
      <c r="A39" s="133">
        <v>34</v>
      </c>
      <c r="B39" s="143" t="s">
        <v>95</v>
      </c>
      <c r="C39" s="141">
        <v>100</v>
      </c>
      <c r="D39" s="142">
        <v>1.2904</v>
      </c>
      <c r="E39" s="137">
        <v>129.04</v>
      </c>
      <c r="F39" s="138"/>
      <c r="G39" s="137">
        <v>0</v>
      </c>
    </row>
    <row r="40" spans="1:7" s="139" customFormat="1" ht="42.75" customHeight="1">
      <c r="A40" s="133">
        <v>35</v>
      </c>
      <c r="B40" s="143" t="s">
        <v>288</v>
      </c>
      <c r="C40" s="135">
        <v>100</v>
      </c>
      <c r="D40" s="136">
        <v>1.2904</v>
      </c>
      <c r="E40" s="137">
        <v>129.04</v>
      </c>
      <c r="F40" s="138"/>
      <c r="G40" s="137">
        <v>0</v>
      </c>
    </row>
    <row r="41" spans="1:7" s="139" customFormat="1" ht="42.75" customHeight="1">
      <c r="A41" s="133">
        <v>36</v>
      </c>
      <c r="B41" s="143" t="s">
        <v>289</v>
      </c>
      <c r="C41" s="135">
        <v>100</v>
      </c>
      <c r="D41" s="136">
        <v>2.06</v>
      </c>
      <c r="E41" s="137">
        <v>206</v>
      </c>
      <c r="F41" s="138"/>
      <c r="G41" s="137">
        <v>0</v>
      </c>
    </row>
    <row r="42" spans="1:7" s="139" customFormat="1" ht="42.75" customHeight="1">
      <c r="A42" s="133">
        <v>37</v>
      </c>
      <c r="B42" s="143" t="s">
        <v>290</v>
      </c>
      <c r="C42" s="135">
        <v>100</v>
      </c>
      <c r="D42" s="136">
        <v>2.06</v>
      </c>
      <c r="E42" s="137">
        <v>206</v>
      </c>
      <c r="F42" s="138"/>
      <c r="G42" s="137">
        <v>0</v>
      </c>
    </row>
    <row r="43" spans="1:7" s="150" customFormat="1" ht="42.75" customHeight="1">
      <c r="A43" s="133">
        <v>38</v>
      </c>
      <c r="B43" s="143" t="s">
        <v>96</v>
      </c>
      <c r="C43" s="135">
        <v>100</v>
      </c>
      <c r="D43" s="136">
        <v>2.06</v>
      </c>
      <c r="E43" s="137">
        <v>206</v>
      </c>
      <c r="F43" s="138"/>
      <c r="G43" s="137">
        <v>0</v>
      </c>
    </row>
    <row r="44" spans="1:7" s="150" customFormat="1" ht="28.5" customHeight="1">
      <c r="A44" s="133">
        <v>39</v>
      </c>
      <c r="B44" s="143" t="s">
        <v>97</v>
      </c>
      <c r="C44" s="135">
        <v>4</v>
      </c>
      <c r="D44" s="136">
        <v>11</v>
      </c>
      <c r="E44" s="137">
        <v>44</v>
      </c>
      <c r="F44" s="138"/>
      <c r="G44" s="137">
        <v>0</v>
      </c>
    </row>
    <row r="45" spans="1:7" s="139" customFormat="1" ht="25.5" customHeight="1">
      <c r="A45" s="133">
        <v>40</v>
      </c>
      <c r="B45" s="143" t="s">
        <v>100</v>
      </c>
      <c r="C45" s="149">
        <v>6</v>
      </c>
      <c r="D45" s="136">
        <v>5.39</v>
      </c>
      <c r="E45" s="137">
        <v>32.34</v>
      </c>
      <c r="F45" s="138"/>
      <c r="G45" s="137">
        <v>0</v>
      </c>
    </row>
    <row r="46" spans="1:7" s="139" customFormat="1" ht="48" customHeight="1">
      <c r="A46" s="133">
        <v>41</v>
      </c>
      <c r="B46" s="143" t="s">
        <v>103</v>
      </c>
      <c r="C46" s="149">
        <v>6</v>
      </c>
      <c r="D46" s="136">
        <v>67.75</v>
      </c>
      <c r="E46" s="137">
        <v>406.5</v>
      </c>
      <c r="F46" s="138"/>
      <c r="G46" s="137">
        <v>0</v>
      </c>
    </row>
    <row r="47" spans="1:7" s="139" customFormat="1" ht="56.25" customHeight="1">
      <c r="A47" s="133">
        <v>42</v>
      </c>
      <c r="B47" s="140" t="s">
        <v>110</v>
      </c>
      <c r="C47" s="135">
        <v>6</v>
      </c>
      <c r="D47" s="136">
        <v>12.3</v>
      </c>
      <c r="E47" s="137">
        <v>73.8</v>
      </c>
      <c r="F47" s="138"/>
      <c r="G47" s="137">
        <v>0</v>
      </c>
    </row>
    <row r="48" spans="1:7" s="139" customFormat="1" ht="42.75" customHeight="1">
      <c r="A48" s="133">
        <v>43</v>
      </c>
      <c r="B48" s="143" t="s">
        <v>111</v>
      </c>
      <c r="C48" s="135">
        <v>6</v>
      </c>
      <c r="D48" s="136">
        <v>5.55</v>
      </c>
      <c r="E48" s="137">
        <v>33.3</v>
      </c>
      <c r="F48" s="138"/>
      <c r="G48" s="137">
        <v>0</v>
      </c>
    </row>
    <row r="49" spans="1:7" s="139" customFormat="1" ht="57" customHeight="1">
      <c r="A49" s="133">
        <v>44</v>
      </c>
      <c r="B49" s="140" t="s">
        <v>112</v>
      </c>
      <c r="C49" s="135">
        <v>4</v>
      </c>
      <c r="D49" s="136">
        <v>13.16</v>
      </c>
      <c r="E49" s="137">
        <v>52.64</v>
      </c>
      <c r="F49" s="138"/>
      <c r="G49" s="137">
        <v>0</v>
      </c>
    </row>
    <row r="50" spans="1:7" s="139" customFormat="1" ht="42.75" customHeight="1">
      <c r="A50" s="133">
        <v>45</v>
      </c>
      <c r="B50" s="143" t="s">
        <v>113</v>
      </c>
      <c r="C50" s="135">
        <v>30</v>
      </c>
      <c r="D50" s="136">
        <v>4.18</v>
      </c>
      <c r="E50" s="137">
        <v>125.57</v>
      </c>
      <c r="F50" s="138"/>
      <c r="G50" s="137">
        <v>0</v>
      </c>
    </row>
    <row r="51" spans="1:7" s="139" customFormat="1" ht="42.75" customHeight="1">
      <c r="A51" s="133">
        <v>46</v>
      </c>
      <c r="B51" s="140" t="s">
        <v>118</v>
      </c>
      <c r="C51" s="141">
        <v>2</v>
      </c>
      <c r="D51" s="142">
        <v>4.56</v>
      </c>
      <c r="E51" s="137">
        <v>9.12</v>
      </c>
      <c r="F51" s="138"/>
      <c r="G51" s="137">
        <v>0</v>
      </c>
    </row>
    <row r="52" spans="1:7" s="139" customFormat="1" ht="42.75" customHeight="1">
      <c r="A52" s="133">
        <v>47</v>
      </c>
      <c r="B52" s="140" t="s">
        <v>119</v>
      </c>
      <c r="C52" s="155">
        <v>6</v>
      </c>
      <c r="D52" s="137">
        <v>17.04</v>
      </c>
      <c r="E52" s="137">
        <v>102.24</v>
      </c>
      <c r="F52" s="138"/>
      <c r="G52" s="137">
        <v>0</v>
      </c>
    </row>
    <row r="53" spans="1:7" s="139" customFormat="1" ht="25.5" customHeight="1">
      <c r="A53" s="133">
        <v>48</v>
      </c>
      <c r="B53" s="143" t="s">
        <v>120</v>
      </c>
      <c r="C53" s="149">
        <v>22</v>
      </c>
      <c r="D53" s="136">
        <v>0.85</v>
      </c>
      <c r="E53" s="137">
        <v>18.7</v>
      </c>
      <c r="F53" s="138"/>
      <c r="G53" s="137">
        <v>0</v>
      </c>
    </row>
    <row r="54" spans="1:7" s="139" customFormat="1" ht="25.5" customHeight="1">
      <c r="A54" s="133">
        <v>49</v>
      </c>
      <c r="B54" s="140" t="s">
        <v>121</v>
      </c>
      <c r="C54" s="135">
        <v>8</v>
      </c>
      <c r="D54" s="142">
        <v>2.54</v>
      </c>
      <c r="E54" s="137">
        <v>20.32</v>
      </c>
      <c r="F54" s="138"/>
      <c r="G54" s="137">
        <v>0</v>
      </c>
    </row>
    <row r="55" spans="1:7" s="139" customFormat="1" ht="25.5" customHeight="1">
      <c r="A55" s="133">
        <v>50</v>
      </c>
      <c r="B55" s="140" t="s">
        <v>122</v>
      </c>
      <c r="C55" s="135">
        <v>4</v>
      </c>
      <c r="D55" s="136">
        <v>8.41</v>
      </c>
      <c r="E55" s="137">
        <v>33.64</v>
      </c>
      <c r="F55" s="138"/>
      <c r="G55" s="137">
        <v>0</v>
      </c>
    </row>
    <row r="56" spans="1:7" s="139" customFormat="1" ht="25.5" customHeight="1">
      <c r="A56" s="133">
        <v>51</v>
      </c>
      <c r="B56" s="143" t="s">
        <v>123</v>
      </c>
      <c r="C56" s="149">
        <v>6</v>
      </c>
      <c r="D56" s="136">
        <v>9.01</v>
      </c>
      <c r="E56" s="137">
        <v>54.06</v>
      </c>
      <c r="F56" s="138"/>
      <c r="G56" s="137">
        <v>0</v>
      </c>
    </row>
    <row r="57" spans="1:7" s="139" customFormat="1" ht="25.5" customHeight="1">
      <c r="A57" s="133">
        <v>52</v>
      </c>
      <c r="B57" s="143" t="s">
        <v>124</v>
      </c>
      <c r="C57" s="149">
        <v>16</v>
      </c>
      <c r="D57" s="136">
        <v>2.73</v>
      </c>
      <c r="E57" s="137">
        <v>43.68</v>
      </c>
      <c r="F57" s="138"/>
      <c r="G57" s="137">
        <v>0</v>
      </c>
    </row>
    <row r="58" spans="1:7" s="139" customFormat="1" ht="25.5" customHeight="1">
      <c r="A58" s="133">
        <v>53</v>
      </c>
      <c r="B58" s="140" t="s">
        <v>128</v>
      </c>
      <c r="C58" s="135">
        <v>16</v>
      </c>
      <c r="D58" s="136">
        <v>8.9</v>
      </c>
      <c r="E58" s="137">
        <v>142.4</v>
      </c>
      <c r="F58" s="138"/>
      <c r="G58" s="137">
        <v>0</v>
      </c>
    </row>
    <row r="59" spans="1:7" s="139" customFormat="1" ht="28.5" customHeight="1">
      <c r="A59" s="133">
        <v>54</v>
      </c>
      <c r="B59" s="143" t="s">
        <v>132</v>
      </c>
      <c r="C59" s="135">
        <v>2</v>
      </c>
      <c r="D59" s="136">
        <v>127.87</v>
      </c>
      <c r="E59" s="137">
        <v>255.74</v>
      </c>
      <c r="F59" s="138"/>
      <c r="G59" s="137">
        <v>0</v>
      </c>
    </row>
    <row r="60" spans="1:7" s="150" customFormat="1" ht="19.5" customHeight="1">
      <c r="A60" s="133">
        <v>55</v>
      </c>
      <c r="B60" s="143" t="s">
        <v>136</v>
      </c>
      <c r="C60" s="156">
        <v>10</v>
      </c>
      <c r="D60" s="142">
        <v>2.34</v>
      </c>
      <c r="E60" s="137">
        <v>23.4</v>
      </c>
      <c r="F60" s="138"/>
      <c r="G60" s="137">
        <v>0</v>
      </c>
    </row>
    <row r="61" spans="1:7" s="139" customFormat="1" ht="19.5" customHeight="1">
      <c r="A61" s="133">
        <v>56</v>
      </c>
      <c r="B61" s="143" t="s">
        <v>138</v>
      </c>
      <c r="C61" s="149">
        <v>4</v>
      </c>
      <c r="D61" s="142">
        <v>2.68</v>
      </c>
      <c r="E61" s="137">
        <v>10.72</v>
      </c>
      <c r="F61" s="138"/>
      <c r="G61" s="137">
        <v>0</v>
      </c>
    </row>
    <row r="62" spans="1:7" s="139" customFormat="1" ht="19.5" customHeight="1">
      <c r="A62" s="133">
        <v>57</v>
      </c>
      <c r="B62" s="143" t="s">
        <v>143</v>
      </c>
      <c r="C62" s="135">
        <v>144</v>
      </c>
      <c r="D62" s="137">
        <v>1.4</v>
      </c>
      <c r="E62" s="137">
        <v>201.75</v>
      </c>
      <c r="F62" s="138"/>
      <c r="G62" s="137">
        <v>0</v>
      </c>
    </row>
    <row r="63" spans="1:7" s="139" customFormat="1" ht="42.75" customHeight="1">
      <c r="A63" s="133">
        <v>58</v>
      </c>
      <c r="B63" s="143" t="s">
        <v>145</v>
      </c>
      <c r="C63" s="135">
        <v>2</v>
      </c>
      <c r="D63" s="136">
        <v>50.74</v>
      </c>
      <c r="E63" s="137">
        <v>101.5</v>
      </c>
      <c r="F63" s="138"/>
      <c r="G63" s="137">
        <v>0</v>
      </c>
    </row>
    <row r="64" spans="1:7" s="139" customFormat="1" ht="42.75" customHeight="1">
      <c r="A64" s="133">
        <v>59</v>
      </c>
      <c r="B64" s="143" t="s">
        <v>146</v>
      </c>
      <c r="C64" s="135">
        <v>14</v>
      </c>
      <c r="D64" s="136">
        <v>5.1</v>
      </c>
      <c r="E64" s="137">
        <v>71.65</v>
      </c>
      <c r="F64" s="138"/>
      <c r="G64" s="137">
        <v>0</v>
      </c>
    </row>
    <row r="65" spans="1:7" s="139" customFormat="1" ht="25.5" customHeight="1">
      <c r="A65" s="133">
        <v>60</v>
      </c>
      <c r="B65" s="140" t="s">
        <v>147</v>
      </c>
      <c r="C65" s="135">
        <v>4</v>
      </c>
      <c r="D65" s="136">
        <v>4.27</v>
      </c>
      <c r="E65" s="137">
        <v>17.08</v>
      </c>
      <c r="F65" s="138"/>
      <c r="G65" s="137">
        <v>0</v>
      </c>
    </row>
    <row r="66" spans="1:7" s="139" customFormat="1" ht="19.5" customHeight="1">
      <c r="A66" s="133">
        <v>61</v>
      </c>
      <c r="B66" s="140" t="s">
        <v>150</v>
      </c>
      <c r="C66" s="135">
        <v>2</v>
      </c>
      <c r="D66" s="136">
        <v>2.68</v>
      </c>
      <c r="E66" s="137">
        <v>5.36</v>
      </c>
      <c r="F66" s="138"/>
      <c r="G66" s="137">
        <v>0</v>
      </c>
    </row>
    <row r="67" spans="1:7" s="139" customFormat="1" ht="19.5" customHeight="1">
      <c r="A67" s="133">
        <v>62</v>
      </c>
      <c r="B67" s="143" t="s">
        <v>152</v>
      </c>
      <c r="C67" s="135">
        <v>4</v>
      </c>
      <c r="D67" s="136">
        <v>1.69</v>
      </c>
      <c r="E67" s="137">
        <v>6.76</v>
      </c>
      <c r="F67" s="138"/>
      <c r="G67" s="137">
        <v>0</v>
      </c>
    </row>
    <row r="68" spans="1:7" s="139" customFormat="1" ht="25.5" customHeight="1">
      <c r="A68" s="133">
        <v>63</v>
      </c>
      <c r="B68" s="143" t="s">
        <v>156</v>
      </c>
      <c r="C68" s="157">
        <v>24</v>
      </c>
      <c r="D68" s="136">
        <v>59.68</v>
      </c>
      <c r="E68" s="137">
        <v>1432.72</v>
      </c>
      <c r="F68" s="138"/>
      <c r="G68" s="137">
        <v>0</v>
      </c>
    </row>
    <row r="69" spans="1:7" s="150" customFormat="1" ht="22.5" customHeight="1">
      <c r="A69" s="133">
        <v>64</v>
      </c>
      <c r="B69" s="143" t="s">
        <v>166</v>
      </c>
      <c r="C69" s="135">
        <v>96</v>
      </c>
      <c r="D69" s="136">
        <v>0.15</v>
      </c>
      <c r="E69" s="137">
        <v>14.55</v>
      </c>
      <c r="F69" s="138"/>
      <c r="G69" s="137">
        <v>0</v>
      </c>
    </row>
    <row r="70" spans="1:7" s="139" customFormat="1" ht="22.5" customHeight="1">
      <c r="A70" s="133">
        <v>65</v>
      </c>
      <c r="B70" s="143" t="s">
        <v>177</v>
      </c>
      <c r="C70" s="135">
        <v>1</v>
      </c>
      <c r="D70" s="136">
        <v>14.75</v>
      </c>
      <c r="E70" s="137">
        <v>14.75</v>
      </c>
      <c r="F70" s="138"/>
      <c r="G70" s="137">
        <v>0</v>
      </c>
    </row>
    <row r="71" spans="1:7" s="139" customFormat="1" ht="22.5" customHeight="1">
      <c r="A71" s="133">
        <v>66</v>
      </c>
      <c r="B71" s="143" t="s">
        <v>178</v>
      </c>
      <c r="C71" s="135">
        <v>3</v>
      </c>
      <c r="D71" s="136">
        <v>14</v>
      </c>
      <c r="E71" s="137">
        <v>42</v>
      </c>
      <c r="F71" s="138"/>
      <c r="G71" s="137">
        <v>0</v>
      </c>
    </row>
    <row r="72" spans="1:7" s="139" customFormat="1" ht="22.5" customHeight="1">
      <c r="A72" s="133">
        <v>67</v>
      </c>
      <c r="B72" s="143" t="s">
        <v>180</v>
      </c>
      <c r="C72" s="158">
        <v>2</v>
      </c>
      <c r="D72" s="159">
        <v>14.73</v>
      </c>
      <c r="E72" s="137">
        <v>29.46</v>
      </c>
      <c r="F72" s="138"/>
      <c r="G72" s="137">
        <v>0</v>
      </c>
    </row>
    <row r="73" spans="1:7" s="139" customFormat="1" ht="42.75" customHeight="1">
      <c r="A73" s="133">
        <v>68</v>
      </c>
      <c r="B73" s="143" t="s">
        <v>183</v>
      </c>
      <c r="C73" s="135">
        <v>2</v>
      </c>
      <c r="D73" s="136">
        <v>51.13</v>
      </c>
      <c r="E73" s="137">
        <v>102.26</v>
      </c>
      <c r="F73" s="138"/>
      <c r="G73" s="137">
        <v>0</v>
      </c>
    </row>
    <row r="74" spans="1:7" s="150" customFormat="1" ht="25.5" customHeight="1">
      <c r="A74" s="133">
        <v>69</v>
      </c>
      <c r="B74" s="143" t="s">
        <v>189</v>
      </c>
      <c r="C74" s="135">
        <v>2</v>
      </c>
      <c r="D74" s="136">
        <v>21.36</v>
      </c>
      <c r="E74" s="137">
        <v>42.72</v>
      </c>
      <c r="F74" s="138"/>
      <c r="G74" s="137">
        <v>0</v>
      </c>
    </row>
    <row r="75" spans="1:7" s="139" customFormat="1" ht="25.5" customHeight="1">
      <c r="A75" s="133">
        <v>70</v>
      </c>
      <c r="B75" s="143" t="s">
        <v>191</v>
      </c>
      <c r="C75" s="135">
        <v>2</v>
      </c>
      <c r="D75" s="136">
        <v>19.93</v>
      </c>
      <c r="E75" s="137">
        <v>39.86</v>
      </c>
      <c r="F75" s="138"/>
      <c r="G75" s="137">
        <v>0</v>
      </c>
    </row>
    <row r="76" spans="1:7" s="150" customFormat="1" ht="25.5" customHeight="1">
      <c r="A76" s="133">
        <v>71</v>
      </c>
      <c r="B76" s="140" t="s">
        <v>192</v>
      </c>
      <c r="C76" s="141">
        <v>2</v>
      </c>
      <c r="D76" s="142">
        <v>77.67</v>
      </c>
      <c r="E76" s="137">
        <v>155.34</v>
      </c>
      <c r="F76" s="138"/>
      <c r="G76" s="137">
        <v>0</v>
      </c>
    </row>
    <row r="77" spans="1:7" s="150" customFormat="1" ht="25.5" customHeight="1">
      <c r="A77" s="133">
        <v>72</v>
      </c>
      <c r="B77" s="140" t="s">
        <v>193</v>
      </c>
      <c r="C77" s="141">
        <v>2</v>
      </c>
      <c r="D77" s="142">
        <v>63.45</v>
      </c>
      <c r="E77" s="137">
        <v>126.9</v>
      </c>
      <c r="F77" s="138"/>
      <c r="G77" s="137">
        <v>0</v>
      </c>
    </row>
    <row r="78" spans="1:7" s="139" customFormat="1" ht="22.5" customHeight="1">
      <c r="A78" s="133">
        <v>73</v>
      </c>
      <c r="B78" s="143" t="s">
        <v>194</v>
      </c>
      <c r="C78" s="135">
        <v>56</v>
      </c>
      <c r="D78" s="136">
        <v>3.58</v>
      </c>
      <c r="E78" s="137">
        <v>200.48</v>
      </c>
      <c r="F78" s="138"/>
      <c r="G78" s="137">
        <v>0</v>
      </c>
    </row>
    <row r="79" spans="1:7" s="150" customFormat="1" ht="25.5" customHeight="1">
      <c r="A79" s="133">
        <v>74</v>
      </c>
      <c r="B79" s="140" t="s">
        <v>195</v>
      </c>
      <c r="C79" s="149">
        <v>156</v>
      </c>
      <c r="D79" s="136">
        <v>42.46</v>
      </c>
      <c r="E79" s="137">
        <v>6623.76</v>
      </c>
      <c r="F79" s="138"/>
      <c r="G79" s="137">
        <v>0</v>
      </c>
    </row>
    <row r="80" spans="1:7" s="139" customFormat="1" ht="22.5" customHeight="1">
      <c r="A80" s="133">
        <v>75</v>
      </c>
      <c r="B80" s="143" t="s">
        <v>202</v>
      </c>
      <c r="C80" s="141">
        <v>5</v>
      </c>
      <c r="D80" s="142">
        <v>140.04</v>
      </c>
      <c r="E80" s="137">
        <v>700.2</v>
      </c>
      <c r="F80" s="138"/>
      <c r="G80" s="137">
        <v>0</v>
      </c>
    </row>
    <row r="81" spans="1:7" s="139" customFormat="1" ht="22.5" customHeight="1">
      <c r="A81" s="133">
        <v>76</v>
      </c>
      <c r="B81" s="143" t="s">
        <v>291</v>
      </c>
      <c r="C81" s="154">
        <v>2</v>
      </c>
      <c r="D81" s="142">
        <v>33.95</v>
      </c>
      <c r="E81" s="137">
        <v>67.9</v>
      </c>
      <c r="F81" s="138"/>
      <c r="G81" s="137">
        <v>0</v>
      </c>
    </row>
    <row r="82" spans="1:7" s="139" customFormat="1" ht="22.5" customHeight="1">
      <c r="A82" s="133">
        <v>77</v>
      </c>
      <c r="B82" s="143" t="s">
        <v>292</v>
      </c>
      <c r="C82" s="149">
        <v>4</v>
      </c>
      <c r="D82" s="136">
        <v>38.8</v>
      </c>
      <c r="E82" s="137">
        <v>155.2</v>
      </c>
      <c r="F82" s="138"/>
      <c r="G82" s="137">
        <v>0</v>
      </c>
    </row>
    <row r="83" spans="1:7" s="139" customFormat="1" ht="22.5" customHeight="1">
      <c r="A83" s="133">
        <v>78</v>
      </c>
      <c r="B83" s="115" t="s">
        <v>212</v>
      </c>
      <c r="C83" s="155">
        <v>2</v>
      </c>
      <c r="D83" s="137">
        <v>660.46</v>
      </c>
      <c r="E83" s="137">
        <v>1320.92</v>
      </c>
      <c r="F83" s="138"/>
      <c r="G83" s="137">
        <v>0</v>
      </c>
    </row>
    <row r="84" spans="1:7" s="150" customFormat="1" ht="42.75" customHeight="1">
      <c r="A84" s="133">
        <v>79</v>
      </c>
      <c r="B84" s="140" t="s">
        <v>293</v>
      </c>
      <c r="C84" s="141">
        <v>2</v>
      </c>
      <c r="D84" s="142">
        <v>294.98</v>
      </c>
      <c r="E84" s="137">
        <v>589.96</v>
      </c>
      <c r="F84" s="138"/>
      <c r="G84" s="137">
        <v>0</v>
      </c>
    </row>
    <row r="85" spans="1:7" s="139" customFormat="1" ht="28.5" customHeight="1">
      <c r="A85" s="133">
        <v>80</v>
      </c>
      <c r="B85" s="140" t="s">
        <v>214</v>
      </c>
      <c r="C85" s="155">
        <v>2</v>
      </c>
      <c r="D85" s="137">
        <v>7.12</v>
      </c>
      <c r="E85" s="137">
        <v>14.24</v>
      </c>
      <c r="F85" s="138"/>
      <c r="G85" s="137">
        <v>0</v>
      </c>
    </row>
    <row r="86" spans="1:7" s="139" customFormat="1" ht="42.75" customHeight="1">
      <c r="A86" s="133">
        <v>81</v>
      </c>
      <c r="B86" s="143" t="s">
        <v>215</v>
      </c>
      <c r="C86" s="135">
        <v>2</v>
      </c>
      <c r="D86" s="136">
        <v>10.21</v>
      </c>
      <c r="E86" s="137">
        <v>20.42</v>
      </c>
      <c r="F86" s="138"/>
      <c r="G86" s="137">
        <v>0</v>
      </c>
    </row>
    <row r="87" spans="1:7" s="150" customFormat="1" ht="28.5" customHeight="1">
      <c r="A87" s="133">
        <v>82</v>
      </c>
      <c r="B87" s="143" t="s">
        <v>216</v>
      </c>
      <c r="C87" s="135">
        <v>4</v>
      </c>
      <c r="D87" s="136">
        <v>1.4</v>
      </c>
      <c r="E87" s="137">
        <v>5.6</v>
      </c>
      <c r="F87" s="138"/>
      <c r="G87" s="137">
        <v>0</v>
      </c>
    </row>
    <row r="88" spans="1:7" s="139" customFormat="1" ht="28.5" customHeight="1">
      <c r="A88" s="133">
        <v>83</v>
      </c>
      <c r="B88" s="140" t="s">
        <v>217</v>
      </c>
      <c r="C88" s="135">
        <v>4</v>
      </c>
      <c r="D88" s="136">
        <v>4.8</v>
      </c>
      <c r="E88" s="137">
        <v>19.2</v>
      </c>
      <c r="F88" s="138"/>
      <c r="G88" s="137">
        <v>0</v>
      </c>
    </row>
    <row r="89" spans="1:7" s="139" customFormat="1" ht="56.25" customHeight="1">
      <c r="A89" s="133">
        <v>84</v>
      </c>
      <c r="B89" s="143" t="s">
        <v>220</v>
      </c>
      <c r="C89" s="135">
        <v>11</v>
      </c>
      <c r="D89" s="136">
        <v>403.662</v>
      </c>
      <c r="E89" s="137">
        <v>4440.48</v>
      </c>
      <c r="F89" s="138"/>
      <c r="G89" s="137">
        <v>0</v>
      </c>
    </row>
    <row r="90" spans="1:7" s="139" customFormat="1" ht="28.5" customHeight="1">
      <c r="A90" s="133">
        <v>85</v>
      </c>
      <c r="B90" s="143" t="s">
        <v>221</v>
      </c>
      <c r="C90" s="152">
        <v>44</v>
      </c>
      <c r="D90" s="153">
        <v>25.24</v>
      </c>
      <c r="E90" s="137">
        <v>1110.56</v>
      </c>
      <c r="F90" s="138"/>
      <c r="G90" s="137">
        <v>0</v>
      </c>
    </row>
    <row r="91" spans="1:7" s="139" customFormat="1" ht="29.25" customHeight="1">
      <c r="A91" s="133">
        <v>86</v>
      </c>
      <c r="B91" s="143" t="s">
        <v>231</v>
      </c>
      <c r="C91" s="135">
        <v>4760</v>
      </c>
      <c r="D91" s="136">
        <v>0.61</v>
      </c>
      <c r="E91" s="137">
        <v>2903.7</v>
      </c>
      <c r="F91" s="138"/>
      <c r="G91" s="137">
        <v>0</v>
      </c>
    </row>
    <row r="92" spans="1:7" s="139" customFormat="1" ht="25.5" customHeight="1">
      <c r="A92" s="133">
        <v>87</v>
      </c>
      <c r="B92" s="160" t="s">
        <v>294</v>
      </c>
      <c r="C92" s="135">
        <v>2</v>
      </c>
      <c r="D92" s="136">
        <v>350.82</v>
      </c>
      <c r="E92" s="137">
        <v>701.64</v>
      </c>
      <c r="F92" s="138"/>
      <c r="G92" s="137">
        <v>0</v>
      </c>
    </row>
    <row r="93" spans="1:7" s="139" customFormat="1" ht="22.5" customHeight="1">
      <c r="A93" s="133">
        <v>88</v>
      </c>
      <c r="B93" s="161" t="s">
        <v>234</v>
      </c>
      <c r="C93" s="135">
        <v>4</v>
      </c>
      <c r="D93" s="136">
        <v>99.828</v>
      </c>
      <c r="E93" s="137">
        <v>399.312</v>
      </c>
      <c r="F93" s="138"/>
      <c r="G93" s="137">
        <v>0</v>
      </c>
    </row>
    <row r="94" spans="1:7" s="139" customFormat="1" ht="25.5" customHeight="1">
      <c r="A94" s="133">
        <v>89</v>
      </c>
      <c r="B94" s="143" t="s">
        <v>236</v>
      </c>
      <c r="C94" s="135">
        <v>4</v>
      </c>
      <c r="D94" s="136">
        <v>290.16</v>
      </c>
      <c r="E94" s="137">
        <v>1160.64</v>
      </c>
      <c r="F94" s="138"/>
      <c r="G94" s="137">
        <v>0</v>
      </c>
    </row>
    <row r="95" spans="1:7" s="139" customFormat="1" ht="42.75" customHeight="1">
      <c r="A95" s="133">
        <v>90</v>
      </c>
      <c r="B95" s="143" t="s">
        <v>237</v>
      </c>
      <c r="C95" s="135">
        <v>12</v>
      </c>
      <c r="D95" s="142">
        <v>7.23</v>
      </c>
      <c r="E95" s="137">
        <v>86.76</v>
      </c>
      <c r="F95" s="138"/>
      <c r="G95" s="137">
        <v>0</v>
      </c>
    </row>
    <row r="96" spans="1:7" s="139" customFormat="1" ht="42.75" customHeight="1">
      <c r="A96" s="133">
        <v>91</v>
      </c>
      <c r="B96" s="140" t="s">
        <v>238</v>
      </c>
      <c r="C96" s="135">
        <v>8</v>
      </c>
      <c r="D96" s="136">
        <v>12.52</v>
      </c>
      <c r="E96" s="137">
        <v>100.16</v>
      </c>
      <c r="F96" s="138"/>
      <c r="G96" s="137">
        <v>0</v>
      </c>
    </row>
    <row r="97" spans="1:7" s="139" customFormat="1" ht="42.75" customHeight="1">
      <c r="A97" s="133">
        <v>92</v>
      </c>
      <c r="B97" s="143" t="s">
        <v>244</v>
      </c>
      <c r="C97" s="135">
        <v>2</v>
      </c>
      <c r="D97" s="136">
        <v>100.61</v>
      </c>
      <c r="E97" s="137">
        <v>201.22</v>
      </c>
      <c r="F97" s="138"/>
      <c r="G97" s="137">
        <v>0</v>
      </c>
    </row>
    <row r="98" spans="1:7" s="139" customFormat="1" ht="25.5" customHeight="1">
      <c r="A98" s="133">
        <v>93</v>
      </c>
      <c r="B98" s="143" t="s">
        <v>245</v>
      </c>
      <c r="C98" s="135">
        <v>2</v>
      </c>
      <c r="D98" s="136">
        <v>49.9</v>
      </c>
      <c r="E98" s="137">
        <v>99.8</v>
      </c>
      <c r="F98" s="138"/>
      <c r="G98" s="137">
        <v>0</v>
      </c>
    </row>
    <row r="99" spans="1:7" s="139" customFormat="1" ht="25.5" customHeight="1">
      <c r="A99" s="133">
        <v>94</v>
      </c>
      <c r="B99" s="143" t="s">
        <v>249</v>
      </c>
      <c r="C99" s="135">
        <v>2</v>
      </c>
      <c r="D99" s="136">
        <v>15.17</v>
      </c>
      <c r="E99" s="137">
        <v>30.34</v>
      </c>
      <c r="F99" s="138"/>
      <c r="G99" s="137">
        <v>0</v>
      </c>
    </row>
    <row r="100" spans="1:7" s="139" customFormat="1" ht="42.75" customHeight="1">
      <c r="A100" s="133">
        <v>95</v>
      </c>
      <c r="B100" s="143" t="s">
        <v>250</v>
      </c>
      <c r="C100" s="135">
        <v>2</v>
      </c>
      <c r="D100" s="136">
        <v>75.05</v>
      </c>
      <c r="E100" s="137">
        <v>150.1</v>
      </c>
      <c r="F100" s="138"/>
      <c r="G100" s="137">
        <v>0</v>
      </c>
    </row>
    <row r="101" spans="1:7" s="139" customFormat="1" ht="25.5" customHeight="1">
      <c r="A101" s="133">
        <v>96</v>
      </c>
      <c r="B101" s="143" t="s">
        <v>252</v>
      </c>
      <c r="C101" s="135">
        <v>1</v>
      </c>
      <c r="D101" s="136">
        <v>70</v>
      </c>
      <c r="E101" s="137">
        <v>70</v>
      </c>
      <c r="F101" s="138"/>
      <c r="G101" s="137">
        <v>0</v>
      </c>
    </row>
    <row r="102" spans="1:7" s="150" customFormat="1" ht="29.25" customHeight="1">
      <c r="A102" s="133">
        <v>97</v>
      </c>
      <c r="B102" s="143" t="s">
        <v>252</v>
      </c>
      <c r="C102" s="135">
        <v>6</v>
      </c>
      <c r="D102" s="162">
        <v>70</v>
      </c>
      <c r="E102" s="137">
        <v>420</v>
      </c>
      <c r="F102" s="138"/>
      <c r="G102" s="137">
        <v>0</v>
      </c>
    </row>
    <row r="103" spans="1:7" s="139" customFormat="1" ht="55.5" customHeight="1">
      <c r="A103" s="133">
        <v>98</v>
      </c>
      <c r="B103" s="146" t="s">
        <v>295</v>
      </c>
      <c r="C103" s="152">
        <v>4</v>
      </c>
      <c r="D103" s="136">
        <v>85.8</v>
      </c>
      <c r="E103" s="137">
        <v>343.2</v>
      </c>
      <c r="F103" s="138"/>
      <c r="G103" s="137">
        <v>0</v>
      </c>
    </row>
    <row r="104" spans="1:7" s="139" customFormat="1" ht="25.5" customHeight="1">
      <c r="A104" s="133">
        <v>102</v>
      </c>
      <c r="B104" s="143" t="s">
        <v>257</v>
      </c>
      <c r="C104" s="152">
        <v>6</v>
      </c>
      <c r="D104" s="136">
        <v>95.16</v>
      </c>
      <c r="E104" s="137">
        <v>570.96</v>
      </c>
      <c r="F104" s="138"/>
      <c r="G104" s="137">
        <v>0</v>
      </c>
    </row>
    <row r="105" spans="1:7" s="139" customFormat="1" ht="42.75" customHeight="1">
      <c r="A105" s="133">
        <v>103</v>
      </c>
      <c r="B105" s="151" t="s">
        <v>258</v>
      </c>
      <c r="C105" s="152">
        <v>2</v>
      </c>
      <c r="D105" s="153">
        <v>25.86</v>
      </c>
      <c r="E105" s="137">
        <v>51.72</v>
      </c>
      <c r="F105" s="138"/>
      <c r="G105" s="137">
        <v>0</v>
      </c>
    </row>
    <row r="106" spans="1:7" s="150" customFormat="1" ht="42.75" customHeight="1">
      <c r="A106" s="133">
        <v>104</v>
      </c>
      <c r="B106" s="143" t="s">
        <v>258</v>
      </c>
      <c r="C106" s="135">
        <v>10</v>
      </c>
      <c r="D106" s="142">
        <v>25.86</v>
      </c>
      <c r="E106" s="137">
        <v>258.6</v>
      </c>
      <c r="F106" s="138"/>
      <c r="G106" s="137">
        <v>0</v>
      </c>
    </row>
    <row r="107" spans="1:7" s="139" customFormat="1" ht="42.75" customHeight="1">
      <c r="A107" s="133">
        <v>106</v>
      </c>
      <c r="B107" s="140" t="s">
        <v>259</v>
      </c>
      <c r="C107" s="135">
        <v>2</v>
      </c>
      <c r="D107" s="136">
        <v>58.08</v>
      </c>
      <c r="E107" s="137">
        <v>116.16</v>
      </c>
      <c r="F107" s="138"/>
      <c r="G107" s="137">
        <v>0</v>
      </c>
    </row>
    <row r="108" spans="1:7" s="139" customFormat="1" ht="42.75" customHeight="1">
      <c r="A108" s="133">
        <v>107</v>
      </c>
      <c r="B108" s="143" t="s">
        <v>296</v>
      </c>
      <c r="C108" s="155">
        <v>6</v>
      </c>
      <c r="D108" s="136">
        <v>96.84</v>
      </c>
      <c r="E108" s="137">
        <v>581.04</v>
      </c>
      <c r="F108" s="138"/>
      <c r="G108" s="137">
        <v>0</v>
      </c>
    </row>
    <row r="109" spans="1:7" s="139" customFormat="1" ht="42.75" customHeight="1">
      <c r="A109" s="133">
        <v>108</v>
      </c>
      <c r="B109" s="140" t="s">
        <v>261</v>
      </c>
      <c r="C109" s="141">
        <v>2</v>
      </c>
      <c r="D109" s="142">
        <v>31.47</v>
      </c>
      <c r="E109" s="137">
        <v>62.94</v>
      </c>
      <c r="F109" s="138"/>
      <c r="G109" s="137">
        <v>0</v>
      </c>
    </row>
    <row r="110" spans="1:7" s="139" customFormat="1" ht="27.75" customHeight="1">
      <c r="A110" s="133">
        <v>109</v>
      </c>
      <c r="B110" s="143" t="s">
        <v>262</v>
      </c>
      <c r="C110" s="135">
        <v>2</v>
      </c>
      <c r="D110" s="136">
        <v>4.45</v>
      </c>
      <c r="E110" s="137">
        <v>8.9</v>
      </c>
      <c r="F110" s="138"/>
      <c r="G110" s="137">
        <v>0</v>
      </c>
    </row>
    <row r="111" spans="1:7" ht="27.75" customHeight="1">
      <c r="A111" s="163"/>
      <c r="B111" s="164"/>
      <c r="C111" s="163"/>
      <c r="D111" s="130" t="s">
        <v>297</v>
      </c>
      <c r="E111" s="165">
        <v>51415.0468</v>
      </c>
      <c r="F111" s="138"/>
      <c r="G111" s="137">
        <v>0</v>
      </c>
    </row>
    <row r="112" spans="1:8" ht="27.75" customHeight="1">
      <c r="A112" s="166"/>
      <c r="C112" s="166"/>
      <c r="D112" s="130" t="s">
        <v>298</v>
      </c>
      <c r="E112" s="165">
        <v>154245.1404</v>
      </c>
      <c r="F112" s="138"/>
      <c r="G112" s="137">
        <v>0</v>
      </c>
      <c r="H112" s="167"/>
    </row>
    <row r="113" ht="13.5" customHeight="1">
      <c r="H113" s="167"/>
    </row>
    <row r="114" spans="5:8" ht="13.5" customHeight="1">
      <c r="E114" s="168"/>
      <c r="F114" s="169">
        <v>250576.7736</v>
      </c>
      <c r="H114" s="170"/>
    </row>
  </sheetData>
  <sheetProtection selectLockedCells="1" selectUnlockedCells="1"/>
  <mergeCells count="2">
    <mergeCell ref="C6:D6"/>
    <mergeCell ref="B7:G7"/>
  </mergeCells>
  <printOptions horizontalCentered="1"/>
  <pageMargins left="0.39375" right="0.39375" top="1.082638888888889" bottom="1.082638888888889" header="0.5118110236220472" footer="0.5118110236220472"/>
  <pageSetup horizontalDpi="300" verticalDpi="300" orientation="portrait" pageOrder="overThenDown" paperSize="9" scale="8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I2" sqref="I2"/>
    </sheetView>
  </sheetViews>
  <sheetFormatPr defaultColWidth="8.796875" defaultRowHeight="14.25"/>
  <cols>
    <col min="1" max="1" width="7" style="318" customWidth="1"/>
    <col min="2" max="2" width="65" style="319" customWidth="1"/>
    <col min="3" max="3" width="8.09765625" style="1" customWidth="1"/>
    <col min="4" max="4" width="10.5" style="320" customWidth="1"/>
    <col min="5" max="5" width="10.59765625" style="321" hidden="1" customWidth="1"/>
    <col min="6" max="6" width="10.8984375" style="321" hidden="1" customWidth="1"/>
    <col min="7" max="7" width="11.59765625" style="321" hidden="1" customWidth="1"/>
    <col min="8" max="8" width="12.59765625" style="343" customWidth="1"/>
    <col min="9" max="9" width="14" style="323" customWidth="1"/>
    <col min="10" max="11" width="10.59765625" style="1" customWidth="1"/>
    <col min="12" max="12" width="10.59765625" style="1" hidden="1" customWidth="1"/>
    <col min="13" max="16384" width="10.59765625" style="1" customWidth="1"/>
  </cols>
  <sheetData>
    <row r="1" spans="1:9" ht="44.25" customHeight="1">
      <c r="A1" s="124"/>
      <c r="B1" s="124"/>
      <c r="C1" s="124"/>
      <c r="D1" s="124"/>
      <c r="E1" s="124"/>
      <c r="F1" s="124"/>
      <c r="G1" s="124"/>
      <c r="H1" s="124"/>
      <c r="I1" s="124"/>
    </row>
    <row r="2" spans="1:9" ht="15">
      <c r="A2" s="344" t="s">
        <v>466</v>
      </c>
      <c r="B2" s="344"/>
      <c r="C2" s="344"/>
      <c r="D2" s="344"/>
      <c r="E2" s="344"/>
      <c r="F2" s="344"/>
      <c r="G2" s="344"/>
      <c r="H2" s="344"/>
      <c r="I2" s="345"/>
    </row>
    <row r="3" spans="1:9" ht="15" customHeight="1">
      <c r="A3" s="346" t="s">
        <v>431</v>
      </c>
      <c r="B3" s="347" t="s">
        <v>432</v>
      </c>
      <c r="C3" s="348" t="s">
        <v>60</v>
      </c>
      <c r="D3" s="349" t="s">
        <v>433</v>
      </c>
      <c r="E3" s="350" t="s">
        <v>434</v>
      </c>
      <c r="F3" s="350" t="s">
        <v>434</v>
      </c>
      <c r="G3" s="350" t="s">
        <v>434</v>
      </c>
      <c r="H3" s="351" t="s">
        <v>467</v>
      </c>
      <c r="I3" s="352" t="s">
        <v>303</v>
      </c>
    </row>
    <row r="4" spans="1:9" ht="30">
      <c r="A4" s="346"/>
      <c r="B4" s="347"/>
      <c r="C4" s="348"/>
      <c r="D4" s="349"/>
      <c r="E4" s="353" t="s">
        <v>436</v>
      </c>
      <c r="F4" s="354" t="s">
        <v>437</v>
      </c>
      <c r="G4" s="354" t="s">
        <v>438</v>
      </c>
      <c r="H4" s="351"/>
      <c r="I4" s="352"/>
    </row>
    <row r="5" spans="1:10" ht="30">
      <c r="A5" s="355">
        <v>1</v>
      </c>
      <c r="B5" s="356" t="s">
        <v>439</v>
      </c>
      <c r="C5" s="34" t="s">
        <v>440</v>
      </c>
      <c r="D5" s="20">
        <v>120</v>
      </c>
      <c r="E5" s="353">
        <v>1.5</v>
      </c>
      <c r="F5" s="357">
        <v>1</v>
      </c>
      <c r="G5" s="357">
        <v>1.23</v>
      </c>
      <c r="H5" s="358"/>
      <c r="I5" s="359">
        <f>LICITAÇÃO!$D5*H5</f>
        <v>0</v>
      </c>
      <c r="J5" s="322"/>
    </row>
    <row r="6" spans="1:10" ht="30">
      <c r="A6" s="355">
        <v>2</v>
      </c>
      <c r="B6" s="356" t="s">
        <v>441</v>
      </c>
      <c r="C6" s="34" t="s">
        <v>440</v>
      </c>
      <c r="D6" s="20">
        <v>120</v>
      </c>
      <c r="E6" s="353">
        <v>1.5</v>
      </c>
      <c r="F6" s="353">
        <v>1</v>
      </c>
      <c r="G6" s="353">
        <v>1.23</v>
      </c>
      <c r="H6" s="358"/>
      <c r="I6" s="359">
        <f>LICITAÇÃO!$D6*H6</f>
        <v>0</v>
      </c>
      <c r="J6" s="322"/>
    </row>
    <row r="7" spans="1:10" ht="30">
      <c r="A7" s="355">
        <v>3</v>
      </c>
      <c r="B7" s="356" t="s">
        <v>90</v>
      </c>
      <c r="C7" s="34" t="s">
        <v>440</v>
      </c>
      <c r="D7" s="20">
        <v>120</v>
      </c>
      <c r="E7" s="353">
        <v>1.5</v>
      </c>
      <c r="F7" s="353">
        <v>1</v>
      </c>
      <c r="G7" s="353">
        <v>1.23</v>
      </c>
      <c r="H7" s="358"/>
      <c r="I7" s="359">
        <f>LICITAÇÃO!$D7*H7</f>
        <v>0</v>
      </c>
      <c r="J7" s="322"/>
    </row>
    <row r="8" spans="1:10" ht="30">
      <c r="A8" s="355">
        <v>4</v>
      </c>
      <c r="B8" s="356" t="s">
        <v>442</v>
      </c>
      <c r="C8" s="34" t="s">
        <v>440</v>
      </c>
      <c r="D8" s="20">
        <v>120</v>
      </c>
      <c r="E8" s="353">
        <v>2.4</v>
      </c>
      <c r="F8" s="353">
        <v>1.6</v>
      </c>
      <c r="G8" s="353">
        <v>1.89</v>
      </c>
      <c r="H8" s="358"/>
      <c r="I8" s="359">
        <f>LICITAÇÃO!$D8*H8</f>
        <v>0</v>
      </c>
      <c r="J8" s="322"/>
    </row>
    <row r="9" spans="1:10" ht="30">
      <c r="A9" s="355">
        <v>5</v>
      </c>
      <c r="B9" s="356" t="s">
        <v>443</v>
      </c>
      <c r="C9" s="34" t="s">
        <v>440</v>
      </c>
      <c r="D9" s="20">
        <v>100</v>
      </c>
      <c r="E9" s="353">
        <v>2.4</v>
      </c>
      <c r="F9" s="353">
        <v>4.402</v>
      </c>
      <c r="G9" s="353">
        <v>1.89</v>
      </c>
      <c r="H9" s="358"/>
      <c r="I9" s="359">
        <f>LICITAÇÃO!$D9*H9</f>
        <v>0</v>
      </c>
      <c r="J9" s="322"/>
    </row>
    <row r="10" spans="1:10" ht="30">
      <c r="A10" s="355">
        <v>6</v>
      </c>
      <c r="B10" s="356" t="s">
        <v>444</v>
      </c>
      <c r="C10" s="34" t="s">
        <v>440</v>
      </c>
      <c r="D10" s="20">
        <v>100</v>
      </c>
      <c r="E10" s="353">
        <v>2.4</v>
      </c>
      <c r="F10" s="353">
        <v>1.6</v>
      </c>
      <c r="G10" s="353">
        <v>1.89</v>
      </c>
      <c r="H10" s="358"/>
      <c r="I10" s="359">
        <f>LICITAÇÃO!$D10*H10</f>
        <v>0</v>
      </c>
      <c r="J10" s="322"/>
    </row>
    <row r="11" spans="1:10" ht="30">
      <c r="A11" s="355">
        <v>7</v>
      </c>
      <c r="B11" s="47" t="s">
        <v>42</v>
      </c>
      <c r="C11" s="34" t="s">
        <v>440</v>
      </c>
      <c r="D11" s="20">
        <v>20</v>
      </c>
      <c r="E11" s="353">
        <v>9.5</v>
      </c>
      <c r="F11" s="353">
        <v>6.36</v>
      </c>
      <c r="G11" s="353">
        <v>7.87</v>
      </c>
      <c r="H11" s="358"/>
      <c r="I11" s="359">
        <f>LICITAÇÃO!$D11*H11</f>
        <v>0</v>
      </c>
      <c r="J11" s="322"/>
    </row>
    <row r="12" spans="1:10" ht="30">
      <c r="A12" s="355">
        <v>8</v>
      </c>
      <c r="B12" s="47" t="s">
        <v>39</v>
      </c>
      <c r="C12" s="34" t="s">
        <v>440</v>
      </c>
      <c r="D12" s="20">
        <v>20</v>
      </c>
      <c r="E12" s="353">
        <v>9.5</v>
      </c>
      <c r="F12" s="353">
        <v>6.36</v>
      </c>
      <c r="G12" s="353">
        <v>7.84</v>
      </c>
      <c r="H12" s="358"/>
      <c r="I12" s="359">
        <f>LICITAÇÃO!$D12*H12</f>
        <v>0</v>
      </c>
      <c r="J12" s="322"/>
    </row>
    <row r="13" spans="1:10" ht="30">
      <c r="A13" s="355">
        <v>9</v>
      </c>
      <c r="B13" s="47" t="s">
        <v>445</v>
      </c>
      <c r="C13" s="34" t="s">
        <v>440</v>
      </c>
      <c r="D13" s="20">
        <v>20</v>
      </c>
      <c r="E13" s="353">
        <v>9.5</v>
      </c>
      <c r="F13" s="353">
        <v>6.36</v>
      </c>
      <c r="G13" s="353">
        <v>7.84</v>
      </c>
      <c r="H13" s="358"/>
      <c r="I13" s="359">
        <f>LICITAÇÃO!$D13*H13</f>
        <v>0</v>
      </c>
      <c r="J13" s="322"/>
    </row>
    <row r="14" spans="1:10" ht="15">
      <c r="A14" s="355">
        <v>10</v>
      </c>
      <c r="B14" s="19" t="s">
        <v>446</v>
      </c>
      <c r="C14" s="34" t="s">
        <v>440</v>
      </c>
      <c r="D14" s="20">
        <v>26</v>
      </c>
      <c r="E14" s="353">
        <v>14.6</v>
      </c>
      <c r="F14" s="353">
        <v>22.01</v>
      </c>
      <c r="G14" s="353">
        <v>11.91</v>
      </c>
      <c r="H14" s="358"/>
      <c r="I14" s="359">
        <f>LICITAÇÃO!$D14*H14</f>
        <v>0</v>
      </c>
      <c r="J14" s="322"/>
    </row>
    <row r="15" spans="1:10" ht="15">
      <c r="A15" s="355">
        <v>11</v>
      </c>
      <c r="B15" s="19" t="s">
        <v>447</v>
      </c>
      <c r="C15" s="34" t="s">
        <v>440</v>
      </c>
      <c r="D15" s="20">
        <v>26</v>
      </c>
      <c r="E15" s="353">
        <v>14.5</v>
      </c>
      <c r="F15" s="353">
        <v>22.01</v>
      </c>
      <c r="G15" s="353">
        <v>11.91</v>
      </c>
      <c r="H15" s="358"/>
      <c r="I15" s="359">
        <f>LICITAÇÃO!$D15*H15</f>
        <v>0</v>
      </c>
      <c r="J15" s="322"/>
    </row>
    <row r="16" spans="1:10" ht="30">
      <c r="A16" s="355">
        <v>12</v>
      </c>
      <c r="B16" s="19" t="s">
        <v>53</v>
      </c>
      <c r="C16" s="34" t="s">
        <v>60</v>
      </c>
      <c r="D16" s="20">
        <v>55</v>
      </c>
      <c r="E16" s="353">
        <v>1</v>
      </c>
      <c r="F16" s="353">
        <v>0.904</v>
      </c>
      <c r="G16" s="353">
        <v>1.28</v>
      </c>
      <c r="H16" s="358"/>
      <c r="I16" s="359">
        <f>LICITAÇÃO!$D16*H16</f>
        <v>0</v>
      </c>
      <c r="J16" s="322"/>
    </row>
    <row r="17" spans="1:10" ht="15">
      <c r="A17" s="355">
        <v>13</v>
      </c>
      <c r="B17" s="19" t="s">
        <v>448</v>
      </c>
      <c r="C17" s="34" t="s">
        <v>60</v>
      </c>
      <c r="D17" s="20">
        <v>2</v>
      </c>
      <c r="E17" s="353">
        <v>82</v>
      </c>
      <c r="F17" s="353">
        <v>73.46</v>
      </c>
      <c r="G17" s="353">
        <v>78.59</v>
      </c>
      <c r="H17" s="358"/>
      <c r="I17" s="359">
        <f>LICITAÇÃO!$D17*H17</f>
        <v>0</v>
      </c>
      <c r="J17" s="322"/>
    </row>
    <row r="18" spans="1:10" ht="15">
      <c r="A18" s="355">
        <v>14</v>
      </c>
      <c r="B18" s="19" t="s">
        <v>449</v>
      </c>
      <c r="C18" s="34" t="s">
        <v>60</v>
      </c>
      <c r="D18" s="20">
        <v>2</v>
      </c>
      <c r="E18" s="353">
        <v>0</v>
      </c>
      <c r="F18" s="353">
        <v>0</v>
      </c>
      <c r="G18" s="353">
        <v>23.06</v>
      </c>
      <c r="H18" s="358"/>
      <c r="I18" s="359">
        <f>LICITAÇÃO!$D18*H18</f>
        <v>0</v>
      </c>
      <c r="J18" s="322"/>
    </row>
    <row r="19" spans="1:10" ht="15">
      <c r="A19" s="355">
        <v>15</v>
      </c>
      <c r="B19" s="19" t="s">
        <v>450</v>
      </c>
      <c r="C19" s="34" t="s">
        <v>60</v>
      </c>
      <c r="D19" s="20">
        <v>6</v>
      </c>
      <c r="E19" s="353">
        <v>2.7</v>
      </c>
      <c r="F19" s="353">
        <v>3.012</v>
      </c>
      <c r="G19" s="353">
        <v>8.13</v>
      </c>
      <c r="H19" s="358"/>
      <c r="I19" s="359">
        <f>LICITAÇÃO!$D19*H19</f>
        <v>0</v>
      </c>
      <c r="J19" s="322"/>
    </row>
    <row r="20" spans="1:10" ht="15">
      <c r="A20" s="355">
        <v>16</v>
      </c>
      <c r="B20" s="360" t="s">
        <v>451</v>
      </c>
      <c r="C20" s="34" t="s">
        <v>60</v>
      </c>
      <c r="D20" s="20">
        <v>29</v>
      </c>
      <c r="E20" s="353">
        <v>8.5</v>
      </c>
      <c r="F20" s="353">
        <v>7.034</v>
      </c>
      <c r="G20" s="353">
        <v>4.47</v>
      </c>
      <c r="H20" s="358"/>
      <c r="I20" s="359">
        <f>LICITAÇÃO!$D20*H20</f>
        <v>0</v>
      </c>
      <c r="J20" s="322"/>
    </row>
    <row r="21" spans="1:10" ht="15">
      <c r="A21" s="355">
        <v>17</v>
      </c>
      <c r="B21" s="360" t="s">
        <v>452</v>
      </c>
      <c r="C21" s="34" t="s">
        <v>60</v>
      </c>
      <c r="D21" s="20">
        <v>2</v>
      </c>
      <c r="E21" s="353">
        <v>11.5</v>
      </c>
      <c r="F21" s="353">
        <v>7.59</v>
      </c>
      <c r="G21" s="353">
        <v>4.65</v>
      </c>
      <c r="H21" s="358"/>
      <c r="I21" s="359">
        <f>LICITAÇÃO!$D21*H21</f>
        <v>0</v>
      </c>
      <c r="J21" s="322"/>
    </row>
    <row r="22" spans="1:10" ht="15">
      <c r="A22" s="355">
        <v>18</v>
      </c>
      <c r="B22" s="360" t="s">
        <v>453</v>
      </c>
      <c r="C22" s="34" t="s">
        <v>60</v>
      </c>
      <c r="D22" s="20">
        <v>2</v>
      </c>
      <c r="E22" s="353">
        <v>0</v>
      </c>
      <c r="F22" s="353">
        <v>52.579</v>
      </c>
      <c r="G22" s="353">
        <v>79.492</v>
      </c>
      <c r="H22" s="358"/>
      <c r="I22" s="359">
        <f>LICITAÇÃO!$D22*H22</f>
        <v>0</v>
      </c>
      <c r="J22" s="322"/>
    </row>
    <row r="23" spans="1:10" ht="15">
      <c r="A23" s="355">
        <v>19</v>
      </c>
      <c r="B23" s="340" t="s">
        <v>454</v>
      </c>
      <c r="C23" s="34" t="s">
        <v>60</v>
      </c>
      <c r="D23" s="20">
        <v>2</v>
      </c>
      <c r="E23" s="353">
        <v>10.5</v>
      </c>
      <c r="F23" s="353">
        <v>6.493</v>
      </c>
      <c r="G23" s="353">
        <v>8.03</v>
      </c>
      <c r="H23" s="358"/>
      <c r="I23" s="359">
        <f>LICITAÇÃO!$D23*H23</f>
        <v>0</v>
      </c>
      <c r="J23" s="322"/>
    </row>
    <row r="24" spans="1:10" ht="15">
      <c r="A24" s="355">
        <v>20</v>
      </c>
      <c r="B24" s="361" t="s">
        <v>455</v>
      </c>
      <c r="C24" s="34" t="s">
        <v>60</v>
      </c>
      <c r="D24" s="20">
        <v>2</v>
      </c>
      <c r="E24" s="353">
        <v>9.6</v>
      </c>
      <c r="F24" s="353">
        <v>6.493</v>
      </c>
      <c r="G24" s="353">
        <v>8.04</v>
      </c>
      <c r="H24" s="358"/>
      <c r="I24" s="359">
        <f>LICITAÇÃO!$D24*H24</f>
        <v>0</v>
      </c>
      <c r="J24" s="322"/>
    </row>
    <row r="25" spans="1:10" ht="15">
      <c r="A25" s="355">
        <v>21</v>
      </c>
      <c r="B25" s="361" t="s">
        <v>456</v>
      </c>
      <c r="C25" s="34" t="s">
        <v>60</v>
      </c>
      <c r="D25" s="20">
        <v>3</v>
      </c>
      <c r="E25" s="353">
        <v>9.6</v>
      </c>
      <c r="F25" s="353">
        <v>6.33</v>
      </c>
      <c r="G25" s="353">
        <v>7.73</v>
      </c>
      <c r="H25" s="358"/>
      <c r="I25" s="359">
        <f>LICITAÇÃO!$D25*H25</f>
        <v>0</v>
      </c>
      <c r="J25" s="322"/>
    </row>
    <row r="26" spans="1:10" ht="15">
      <c r="A26" s="355">
        <v>22</v>
      </c>
      <c r="B26" s="19" t="s">
        <v>80</v>
      </c>
      <c r="C26" s="305" t="s">
        <v>440</v>
      </c>
      <c r="D26" s="20">
        <v>110</v>
      </c>
      <c r="E26" s="353">
        <v>3</v>
      </c>
      <c r="F26" s="353">
        <v>1.664</v>
      </c>
      <c r="G26" s="353">
        <v>2.68</v>
      </c>
      <c r="H26" s="358"/>
      <c r="I26" s="359">
        <f>LICITAÇÃO!$D26*H26</f>
        <v>0</v>
      </c>
      <c r="J26" s="322"/>
    </row>
    <row r="27" spans="1:10" ht="15">
      <c r="A27" s="355">
        <v>23</v>
      </c>
      <c r="B27" s="356" t="s">
        <v>97</v>
      </c>
      <c r="C27" s="34" t="s">
        <v>60</v>
      </c>
      <c r="D27" s="20">
        <v>2</v>
      </c>
      <c r="E27" s="353">
        <v>9.5</v>
      </c>
      <c r="F27" s="353">
        <v>5.4</v>
      </c>
      <c r="G27" s="353">
        <v>8.91</v>
      </c>
      <c r="H27" s="358"/>
      <c r="I27" s="359">
        <f>LICITAÇÃO!$D27*H27</f>
        <v>0</v>
      </c>
      <c r="J27" s="322"/>
    </row>
    <row r="28" spans="1:10" ht="15">
      <c r="A28" s="355">
        <v>24</v>
      </c>
      <c r="B28" s="19" t="s">
        <v>457</v>
      </c>
      <c r="C28" s="34" t="s">
        <v>60</v>
      </c>
      <c r="D28" s="20">
        <v>6</v>
      </c>
      <c r="E28" s="353">
        <v>0</v>
      </c>
      <c r="F28" s="353">
        <v>6.44</v>
      </c>
      <c r="G28" s="353">
        <v>6.44</v>
      </c>
      <c r="H28" s="358"/>
      <c r="I28" s="359">
        <f>LICITAÇÃO!$D28*H28</f>
        <v>0</v>
      </c>
      <c r="J28" s="322"/>
    </row>
    <row r="29" spans="1:10" ht="15">
      <c r="A29" s="355">
        <v>25</v>
      </c>
      <c r="B29" s="19" t="s">
        <v>458</v>
      </c>
      <c r="C29" s="34" t="s">
        <v>60</v>
      </c>
      <c r="D29" s="20">
        <v>6</v>
      </c>
      <c r="E29" s="353">
        <v>44.5</v>
      </c>
      <c r="F29" s="353">
        <v>33.012</v>
      </c>
      <c r="G29" s="353">
        <v>85.1</v>
      </c>
      <c r="H29" s="358"/>
      <c r="I29" s="359">
        <f>LICITAÇÃO!$D29*H29</f>
        <v>0</v>
      </c>
      <c r="J29" s="322"/>
    </row>
    <row r="30" spans="1:10" ht="15">
      <c r="A30" s="355">
        <v>26</v>
      </c>
      <c r="B30" s="362" t="s">
        <v>459</v>
      </c>
      <c r="C30" s="34" t="s">
        <v>60</v>
      </c>
      <c r="D30" s="20">
        <v>14</v>
      </c>
      <c r="E30" s="353">
        <v>8</v>
      </c>
      <c r="F30" s="353">
        <v>6.244</v>
      </c>
      <c r="G30" s="353">
        <v>5.61</v>
      </c>
      <c r="H30" s="358"/>
      <c r="I30" s="359">
        <f>LICITAÇÃO!$D30*H30</f>
        <v>0</v>
      </c>
      <c r="J30" s="322"/>
    </row>
    <row r="31" spans="1:10" ht="15">
      <c r="A31" s="355">
        <v>27</v>
      </c>
      <c r="B31" s="19" t="s">
        <v>460</v>
      </c>
      <c r="C31" s="34" t="s">
        <v>60</v>
      </c>
      <c r="D31" s="20">
        <v>8</v>
      </c>
      <c r="E31" s="353">
        <v>8.2</v>
      </c>
      <c r="F31" s="353">
        <v>8.391</v>
      </c>
      <c r="G31" s="353">
        <v>6.61</v>
      </c>
      <c r="H31" s="358"/>
      <c r="I31" s="359">
        <f>LICITAÇÃO!$D31*H31</f>
        <v>0</v>
      </c>
      <c r="J31" s="322"/>
    </row>
    <row r="32" spans="1:10" ht="15">
      <c r="A32" s="355">
        <v>28</v>
      </c>
      <c r="B32" s="19" t="s">
        <v>461</v>
      </c>
      <c r="C32" s="34" t="s">
        <v>60</v>
      </c>
      <c r="D32" s="20">
        <v>18</v>
      </c>
      <c r="E32" s="353">
        <v>8</v>
      </c>
      <c r="F32" s="353">
        <v>5.17</v>
      </c>
      <c r="G32" s="353">
        <v>6.3</v>
      </c>
      <c r="H32" s="358"/>
      <c r="I32" s="359">
        <f>LICITAÇÃO!$D32*H32</f>
        <v>0</v>
      </c>
      <c r="J32" s="322"/>
    </row>
    <row r="33" spans="1:10" ht="15">
      <c r="A33" s="355">
        <v>29</v>
      </c>
      <c r="B33" s="19" t="s">
        <v>462</v>
      </c>
      <c r="C33" s="34" t="s">
        <v>60</v>
      </c>
      <c r="D33" s="20">
        <v>2</v>
      </c>
      <c r="E33" s="353">
        <v>9.95</v>
      </c>
      <c r="F33" s="353">
        <v>10.301</v>
      </c>
      <c r="G33" s="353">
        <v>9.46</v>
      </c>
      <c r="H33" s="358"/>
      <c r="I33" s="359">
        <f>LICITAÇÃO!$D33*H33</f>
        <v>0</v>
      </c>
      <c r="J33" s="322"/>
    </row>
    <row r="34" spans="1:10" ht="30">
      <c r="A34" s="355">
        <v>30</v>
      </c>
      <c r="B34" s="311" t="s">
        <v>146</v>
      </c>
      <c r="C34" s="34" t="s">
        <v>60</v>
      </c>
      <c r="D34" s="20">
        <v>16</v>
      </c>
      <c r="E34" s="353">
        <v>6</v>
      </c>
      <c r="F34" s="353">
        <v>4.01</v>
      </c>
      <c r="G34" s="353">
        <v>4.54</v>
      </c>
      <c r="H34" s="358"/>
      <c r="I34" s="359">
        <f>LICITAÇÃO!$D34*H34</f>
        <v>0</v>
      </c>
      <c r="J34" s="322"/>
    </row>
    <row r="35" spans="1:10" ht="15">
      <c r="A35" s="355">
        <v>31</v>
      </c>
      <c r="B35" s="360" t="s">
        <v>463</v>
      </c>
      <c r="C35" s="34" t="s">
        <v>60</v>
      </c>
      <c r="D35" s="20">
        <v>2</v>
      </c>
      <c r="E35" s="353">
        <v>2.6</v>
      </c>
      <c r="F35" s="353">
        <v>1.33</v>
      </c>
      <c r="G35" s="353">
        <v>1.33</v>
      </c>
      <c r="H35" s="358"/>
      <c r="I35" s="359">
        <f>LICITAÇÃO!$D35*H35</f>
        <v>0</v>
      </c>
      <c r="J35" s="322"/>
    </row>
    <row r="36" spans="1:10" ht="15">
      <c r="A36" s="355">
        <v>32</v>
      </c>
      <c r="B36" s="19" t="s">
        <v>464</v>
      </c>
      <c r="C36" s="34" t="s">
        <v>60</v>
      </c>
      <c r="D36" s="20">
        <v>2</v>
      </c>
      <c r="E36" s="353">
        <v>32</v>
      </c>
      <c r="F36" s="353">
        <v>1.33</v>
      </c>
      <c r="G36" s="353">
        <v>33.422</v>
      </c>
      <c r="H36" s="358"/>
      <c r="I36" s="359">
        <f>LICITAÇÃO!$D36*H36</f>
        <v>0</v>
      </c>
      <c r="J36" s="322"/>
    </row>
    <row r="37" spans="1:10" ht="15">
      <c r="A37" s="355">
        <v>33</v>
      </c>
      <c r="B37" s="19" t="s">
        <v>465</v>
      </c>
      <c r="C37" s="34" t="s">
        <v>60</v>
      </c>
      <c r="D37" s="20">
        <v>100</v>
      </c>
      <c r="E37" s="353">
        <v>0.5</v>
      </c>
      <c r="F37" s="353">
        <v>33.422</v>
      </c>
      <c r="G37" s="353">
        <v>0</v>
      </c>
      <c r="H37" s="358"/>
      <c r="I37" s="359">
        <f>D37*H37</f>
        <v>0</v>
      </c>
      <c r="J37" s="322"/>
    </row>
    <row r="38" spans="1:9" ht="15.75">
      <c r="A38" s="363"/>
      <c r="B38" s="363"/>
      <c r="C38" s="363"/>
      <c r="D38" s="363"/>
      <c r="E38" s="363"/>
      <c r="F38" s="363"/>
      <c r="G38" s="363"/>
      <c r="H38" s="364" t="s">
        <v>303</v>
      </c>
      <c r="I38" s="365">
        <f>SUM(I5:I37)</f>
        <v>0</v>
      </c>
    </row>
    <row r="39" ht="15">
      <c r="H39" s="366"/>
    </row>
    <row r="40" ht="15">
      <c r="H40" s="366"/>
    </row>
    <row r="42" ht="15">
      <c r="D42" s="367"/>
    </row>
  </sheetData>
  <sheetProtection/>
  <mergeCells count="9">
    <mergeCell ref="A1:I1"/>
    <mergeCell ref="A2:H2"/>
    <mergeCell ref="A3:A4"/>
    <mergeCell ref="B3:B4"/>
    <mergeCell ref="C3:C4"/>
    <mergeCell ref="D3:D4"/>
    <mergeCell ref="H3:H4"/>
    <mergeCell ref="I3:I4"/>
    <mergeCell ref="A38:G38"/>
  </mergeCells>
  <printOptions/>
  <pageMargins left="0.5118055555555556" right="0.5118055555555556" top="0.7875" bottom="0.7875" header="0.5118110236220472" footer="0.5118110236220472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4.09765625" style="0" customWidth="1"/>
    <col min="6" max="6" width="13.5" style="171" customWidth="1"/>
    <col min="7" max="7" width="8.09765625" style="0" customWidth="1"/>
    <col min="8" max="8" width="8" style="0" customWidth="1"/>
    <col min="9" max="9" width="26.19921875" style="0" customWidth="1"/>
    <col min="10" max="16384" width="8" style="0" customWidth="1"/>
  </cols>
  <sheetData>
    <row r="1" spans="1:7" ht="14.25">
      <c r="A1" s="172"/>
      <c r="B1" s="173"/>
      <c r="C1" s="172"/>
      <c r="D1" s="172"/>
      <c r="E1" s="174"/>
      <c r="F1" s="175"/>
      <c r="G1" s="176"/>
    </row>
    <row r="2" spans="1:7" ht="14.25">
      <c r="A2" s="172"/>
      <c r="B2" s="173"/>
      <c r="C2" s="172"/>
      <c r="D2" s="172"/>
      <c r="E2" s="175"/>
      <c r="F2" s="175"/>
      <c r="G2" s="176"/>
    </row>
    <row r="3" spans="1:7" ht="14.25">
      <c r="A3" s="172"/>
      <c r="B3" s="173"/>
      <c r="C3" s="177"/>
      <c r="D3" s="178"/>
      <c r="E3" s="175"/>
      <c r="F3" s="175"/>
      <c r="G3" s="176"/>
    </row>
    <row r="4" spans="1:7" ht="14.25">
      <c r="A4" s="172"/>
      <c r="B4" s="173"/>
      <c r="C4" s="178"/>
      <c r="D4" s="179"/>
      <c r="E4" s="175"/>
      <c r="F4" s="175"/>
      <c r="G4" s="176"/>
    </row>
    <row r="5" spans="1:7" ht="15">
      <c r="A5" s="111"/>
      <c r="B5" s="120" t="s">
        <v>274</v>
      </c>
      <c r="C5" s="121"/>
      <c r="D5" s="122"/>
      <c r="E5" s="123"/>
      <c r="F5" s="123"/>
      <c r="G5" s="121"/>
    </row>
    <row r="6" spans="1:7" ht="15">
      <c r="A6" s="111"/>
      <c r="B6" s="122" t="s">
        <v>275</v>
      </c>
      <c r="C6" s="124"/>
      <c r="D6" s="124"/>
      <c r="E6" s="125"/>
      <c r="F6" s="125" t="s">
        <v>276</v>
      </c>
      <c r="G6" s="126">
        <v>44317</v>
      </c>
    </row>
    <row r="7" spans="1:7" ht="15" customHeight="1">
      <c r="A7" s="127"/>
      <c r="B7" s="128" t="s">
        <v>277</v>
      </c>
      <c r="C7" s="128"/>
      <c r="D7" s="128"/>
      <c r="E7" s="128"/>
      <c r="F7" s="128"/>
      <c r="G7" s="128"/>
    </row>
    <row r="8" spans="1:7" ht="31.5">
      <c r="A8" s="180" t="s">
        <v>278</v>
      </c>
      <c r="B8" s="180" t="s">
        <v>0</v>
      </c>
      <c r="C8" s="180" t="s">
        <v>1</v>
      </c>
      <c r="D8" s="181" t="s">
        <v>299</v>
      </c>
      <c r="E8" s="182" t="s">
        <v>279</v>
      </c>
      <c r="F8" s="182" t="s">
        <v>300</v>
      </c>
      <c r="G8" s="183" t="s">
        <v>300</v>
      </c>
    </row>
    <row r="9" spans="1:10" ht="42.75">
      <c r="A9" s="184">
        <v>1</v>
      </c>
      <c r="B9" s="185" t="s">
        <v>61</v>
      </c>
      <c r="C9" s="186" t="s">
        <v>60</v>
      </c>
      <c r="D9" s="135">
        <v>8</v>
      </c>
      <c r="E9" s="136">
        <v>85.008</v>
      </c>
      <c r="F9" s="187">
        <v>680.064</v>
      </c>
      <c r="G9" s="188"/>
      <c r="H9" s="136"/>
      <c r="I9" s="171"/>
      <c r="J9" s="189"/>
    </row>
    <row r="10" spans="1:10" ht="43.5">
      <c r="A10" s="184">
        <v>2</v>
      </c>
      <c r="B10" s="190" t="s">
        <v>265</v>
      </c>
      <c r="C10" s="186" t="s">
        <v>60</v>
      </c>
      <c r="D10" s="135">
        <v>2</v>
      </c>
      <c r="E10" s="136">
        <v>76.02</v>
      </c>
      <c r="F10" s="187">
        <v>152.04</v>
      </c>
      <c r="G10" s="188"/>
      <c r="H10" s="136"/>
      <c r="I10" s="191">
        <v>246250.8126</v>
      </c>
      <c r="J10" s="189"/>
    </row>
    <row r="11" spans="1:10" ht="57">
      <c r="A11" s="184">
        <v>3</v>
      </c>
      <c r="B11" s="185" t="s">
        <v>49</v>
      </c>
      <c r="C11" s="186" t="s">
        <v>60</v>
      </c>
      <c r="D11" s="135">
        <v>11</v>
      </c>
      <c r="E11" s="136">
        <v>36.84</v>
      </c>
      <c r="F11" s="187">
        <v>405.24</v>
      </c>
      <c r="G11" s="188"/>
      <c r="H11" s="136"/>
      <c r="J11" s="189"/>
    </row>
    <row r="12" spans="1:10" ht="28.5">
      <c r="A12" s="184">
        <v>4</v>
      </c>
      <c r="B12" s="185" t="s">
        <v>208</v>
      </c>
      <c r="C12" s="186" t="s">
        <v>60</v>
      </c>
      <c r="D12" s="135">
        <v>6</v>
      </c>
      <c r="E12" s="136">
        <v>13.755</v>
      </c>
      <c r="F12" s="187">
        <v>82.53</v>
      </c>
      <c r="G12" s="188"/>
      <c r="H12" s="136"/>
      <c r="J12" s="189"/>
    </row>
    <row r="13" spans="1:10" ht="28.5">
      <c r="A13" s="184">
        <v>5</v>
      </c>
      <c r="B13" s="185" t="s">
        <v>207</v>
      </c>
      <c r="C13" s="186" t="s">
        <v>60</v>
      </c>
      <c r="D13" s="135">
        <v>12</v>
      </c>
      <c r="E13" s="136">
        <v>11.79</v>
      </c>
      <c r="F13" s="187">
        <v>141.48</v>
      </c>
      <c r="G13" s="188"/>
      <c r="H13" s="136"/>
      <c r="J13" s="189"/>
    </row>
    <row r="14" spans="1:10" ht="57">
      <c r="A14" s="184">
        <v>8</v>
      </c>
      <c r="B14" s="190" t="s">
        <v>301</v>
      </c>
      <c r="C14" s="186" t="s">
        <v>20</v>
      </c>
      <c r="D14" s="192">
        <v>8</v>
      </c>
      <c r="E14" s="153">
        <v>129.76</v>
      </c>
      <c r="F14" s="187">
        <v>1038.08</v>
      </c>
      <c r="G14" s="188"/>
      <c r="H14" s="153"/>
      <c r="J14" s="189"/>
    </row>
    <row r="15" spans="1:10" ht="57">
      <c r="A15" s="184">
        <v>9</v>
      </c>
      <c r="B15" s="185" t="s">
        <v>269</v>
      </c>
      <c r="C15" s="186" t="s">
        <v>20</v>
      </c>
      <c r="D15" s="192">
        <v>10</v>
      </c>
      <c r="E15" s="153">
        <v>152.04</v>
      </c>
      <c r="F15" s="187">
        <v>1520.4</v>
      </c>
      <c r="G15" s="188"/>
      <c r="H15" s="153"/>
      <c r="J15" s="189"/>
    </row>
    <row r="16" spans="1:10" ht="57">
      <c r="A16" s="184">
        <v>10</v>
      </c>
      <c r="B16" s="185" t="s">
        <v>268</v>
      </c>
      <c r="C16" s="186" t="s">
        <v>20</v>
      </c>
      <c r="D16" s="192">
        <v>10</v>
      </c>
      <c r="E16" s="153">
        <v>139.37</v>
      </c>
      <c r="F16" s="187">
        <v>1393.7</v>
      </c>
      <c r="G16" s="188"/>
      <c r="H16" s="153"/>
      <c r="J16" s="189"/>
    </row>
    <row r="17" spans="1:10" ht="42.75">
      <c r="A17" s="184">
        <v>11</v>
      </c>
      <c r="B17" s="185" t="s">
        <v>302</v>
      </c>
      <c r="C17" s="186" t="s">
        <v>20</v>
      </c>
      <c r="D17" s="192">
        <v>10</v>
      </c>
      <c r="E17" s="153">
        <v>101.36</v>
      </c>
      <c r="F17" s="187">
        <v>1013.6</v>
      </c>
      <c r="G17" s="188"/>
      <c r="H17" s="153"/>
      <c r="J17" s="189"/>
    </row>
    <row r="18" spans="1:10" ht="32.25" customHeight="1">
      <c r="A18" s="163"/>
      <c r="B18" s="164"/>
      <c r="C18" s="163"/>
      <c r="D18" s="130" t="s">
        <v>297</v>
      </c>
      <c r="E18" s="165"/>
      <c r="F18" s="138">
        <v>6427.134</v>
      </c>
      <c r="H18" s="192"/>
      <c r="I18" s="193"/>
      <c r="J18" s="193"/>
    </row>
    <row r="19" spans="1:6" ht="15">
      <c r="A19" s="166"/>
      <c r="B19" s="112"/>
      <c r="C19" s="166"/>
      <c r="D19" s="130" t="s">
        <v>298</v>
      </c>
      <c r="E19" s="165"/>
      <c r="F19" s="138">
        <v>19281.402</v>
      </c>
    </row>
  </sheetData>
  <sheetProtection selectLockedCells="1" selectUnlockedCells="1"/>
  <mergeCells count="3">
    <mergeCell ref="C6:D6"/>
    <mergeCell ref="B7:G7"/>
    <mergeCell ref="I18:J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11.5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24.75">
      <c r="E1" s="194"/>
      <c r="F1" s="195"/>
      <c r="G1" s="194"/>
    </row>
    <row r="2" spans="5:6" ht="24.75">
      <c r="E2" s="194"/>
      <c r="F2" s="195"/>
    </row>
    <row r="3" spans="5:6" ht="24.75">
      <c r="E3" s="194"/>
      <c r="F3" s="195"/>
    </row>
    <row r="4" spans="5:6" ht="24.75">
      <c r="E4" s="194"/>
      <c r="F4" s="195"/>
    </row>
    <row r="5" spans="2:4" ht="15">
      <c r="B5" s="196" t="s">
        <v>274</v>
      </c>
      <c r="D5" s="197"/>
    </row>
    <row r="6" spans="2:8" ht="15">
      <c r="B6" s="198" t="s">
        <v>275</v>
      </c>
      <c r="C6" s="199"/>
      <c r="D6" s="199"/>
      <c r="E6" s="200"/>
      <c r="F6" s="201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39.75" customHeight="1">
      <c r="A9" s="184">
        <v>1</v>
      </c>
      <c r="B9" s="205" t="s">
        <v>115</v>
      </c>
      <c r="C9" s="206" t="s">
        <v>7</v>
      </c>
      <c r="D9" s="207">
        <v>4</v>
      </c>
      <c r="E9" s="208">
        <v>232</v>
      </c>
      <c r="F9" s="209">
        <v>928</v>
      </c>
      <c r="G9" s="209"/>
      <c r="H9" s="188"/>
    </row>
    <row r="10" spans="1:8" ht="28.5">
      <c r="A10" s="184">
        <v>1</v>
      </c>
      <c r="B10" s="210" t="s">
        <v>116</v>
      </c>
      <c r="C10" s="211" t="s">
        <v>7</v>
      </c>
      <c r="D10" s="155">
        <v>4</v>
      </c>
      <c r="E10" s="137">
        <v>319</v>
      </c>
      <c r="F10" s="209">
        <v>1276</v>
      </c>
      <c r="G10" s="209"/>
      <c r="H10" s="188"/>
    </row>
    <row r="11" spans="1:8" ht="42.75">
      <c r="A11" s="184">
        <v>1</v>
      </c>
      <c r="B11" s="212" t="s">
        <v>114</v>
      </c>
      <c r="C11" s="206" t="s">
        <v>7</v>
      </c>
      <c r="D11" s="135">
        <v>2</v>
      </c>
      <c r="E11" s="136">
        <v>58.35</v>
      </c>
      <c r="F11" s="209">
        <v>116.7</v>
      </c>
      <c r="G11" s="209"/>
      <c r="H11" s="188"/>
    </row>
    <row r="12" spans="1:8" ht="71.25">
      <c r="A12" s="184">
        <v>1</v>
      </c>
      <c r="B12" s="185" t="s">
        <v>167</v>
      </c>
      <c r="C12" s="206" t="s">
        <v>7</v>
      </c>
      <c r="D12" s="135">
        <v>2</v>
      </c>
      <c r="E12" s="136">
        <v>429.14</v>
      </c>
      <c r="F12" s="209">
        <v>858.28</v>
      </c>
      <c r="G12" s="209"/>
      <c r="H12" s="188"/>
    </row>
    <row r="13" spans="1:8" ht="71.25">
      <c r="A13" s="184">
        <v>1</v>
      </c>
      <c r="B13" s="185" t="s">
        <v>168</v>
      </c>
      <c r="C13" s="206" t="s">
        <v>7</v>
      </c>
      <c r="D13" s="135">
        <v>2</v>
      </c>
      <c r="E13" s="136">
        <v>429.14</v>
      </c>
      <c r="F13" s="209">
        <v>858.28</v>
      </c>
      <c r="G13" s="209"/>
      <c r="H13" s="188"/>
    </row>
    <row r="14" spans="1:8" ht="42.75" customHeight="1">
      <c r="A14" s="184">
        <v>1</v>
      </c>
      <c r="B14" s="213" t="s">
        <v>172</v>
      </c>
      <c r="C14" s="213" t="s">
        <v>7</v>
      </c>
      <c r="D14" s="135">
        <v>2</v>
      </c>
      <c r="E14" s="136">
        <v>270</v>
      </c>
      <c r="F14" s="209">
        <v>540</v>
      </c>
      <c r="G14" s="209"/>
      <c r="H14" s="188"/>
    </row>
    <row r="15" spans="1:8" ht="42.75">
      <c r="A15" s="184">
        <v>1</v>
      </c>
      <c r="B15" s="213" t="s">
        <v>173</v>
      </c>
      <c r="C15" s="213" t="s">
        <v>7</v>
      </c>
      <c r="D15" s="135">
        <v>2</v>
      </c>
      <c r="E15" s="136">
        <v>270</v>
      </c>
      <c r="F15" s="209">
        <v>540</v>
      </c>
      <c r="G15" s="209"/>
      <c r="H15" s="188"/>
    </row>
    <row r="16" spans="1:8" ht="28.5">
      <c r="A16" s="184">
        <v>1</v>
      </c>
      <c r="B16" s="213" t="s">
        <v>170</v>
      </c>
      <c r="C16" s="213" t="s">
        <v>7</v>
      </c>
      <c r="D16" s="135">
        <v>1</v>
      </c>
      <c r="E16" s="136">
        <v>270</v>
      </c>
      <c r="F16" s="209">
        <v>270</v>
      </c>
      <c r="G16" s="209"/>
      <c r="H16" s="188"/>
    </row>
    <row r="17" spans="1:8" ht="42.75">
      <c r="A17" s="184">
        <v>1</v>
      </c>
      <c r="B17" s="213" t="s">
        <v>171</v>
      </c>
      <c r="C17" s="213" t="s">
        <v>7</v>
      </c>
      <c r="D17" s="135">
        <v>1</v>
      </c>
      <c r="E17" s="136">
        <v>270</v>
      </c>
      <c r="F17" s="209">
        <v>270</v>
      </c>
      <c r="G17" s="209"/>
      <c r="H17" s="188"/>
    </row>
    <row r="18" spans="5:8" ht="32.25" customHeight="1">
      <c r="E18" s="214" t="s">
        <v>303</v>
      </c>
      <c r="F18" s="214"/>
      <c r="G18" s="215">
        <v>16971.78</v>
      </c>
      <c r="H18" s="215"/>
    </row>
  </sheetData>
  <sheetProtection selectLockedCells="1" selectUnlockedCells="1"/>
  <mergeCells count="4">
    <mergeCell ref="C6:D6"/>
    <mergeCell ref="B7:H7"/>
    <mergeCell ref="E18:F18"/>
    <mergeCell ref="G18:H18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9.69921875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42.75">
      <c r="A9" s="184">
        <v>1</v>
      </c>
      <c r="B9" s="216" t="s">
        <v>304</v>
      </c>
      <c r="C9" s="217" t="s">
        <v>26</v>
      </c>
      <c r="D9" s="218">
        <v>1.2</v>
      </c>
      <c r="E9" s="219">
        <v>225</v>
      </c>
      <c r="F9" s="220">
        <v>270</v>
      </c>
      <c r="G9" s="209"/>
      <c r="H9" s="188"/>
    </row>
    <row r="10" spans="5:9" ht="32.25" customHeight="1">
      <c r="E10" s="214" t="s">
        <v>303</v>
      </c>
      <c r="F10" s="214"/>
      <c r="G10" s="215">
        <v>810</v>
      </c>
      <c r="H10" s="215"/>
      <c r="I10" s="221"/>
    </row>
    <row r="11" ht="14.25">
      <c r="H11" s="222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902777777777778" right="0.5902777777777778" top="1.0625" bottom="1.0625" header="0.5118110236220472" footer="0.5118110236220472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5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39.75" customHeight="1">
      <c r="A9" s="184">
        <v>1</v>
      </c>
      <c r="B9" s="223" t="s">
        <v>305</v>
      </c>
      <c r="C9" s="224" t="s">
        <v>26</v>
      </c>
      <c r="D9" s="225">
        <v>200</v>
      </c>
      <c r="E9" s="226">
        <v>2.85</v>
      </c>
      <c r="F9" s="227">
        <v>570</v>
      </c>
      <c r="G9" s="209"/>
      <c r="H9" s="188"/>
    </row>
    <row r="10" spans="1:8" ht="14.25">
      <c r="A10" s="184">
        <v>1</v>
      </c>
      <c r="B10" s="223" t="s">
        <v>24</v>
      </c>
      <c r="C10" s="224" t="s">
        <v>15</v>
      </c>
      <c r="D10" s="225">
        <v>40</v>
      </c>
      <c r="E10" s="226">
        <v>27.01</v>
      </c>
      <c r="F10" s="227">
        <v>1080.4</v>
      </c>
      <c r="G10" s="209"/>
      <c r="H10" s="188"/>
    </row>
    <row r="11" spans="5:8" ht="32.25" customHeight="1">
      <c r="E11" s="214" t="s">
        <v>303</v>
      </c>
      <c r="F11" s="214"/>
      <c r="G11" s="215">
        <v>4951.2</v>
      </c>
      <c r="H11" s="215"/>
    </row>
    <row r="15" ht="14.25">
      <c r="F15" s="228">
        <v>237722.5056</v>
      </c>
    </row>
  </sheetData>
  <sheetProtection selectLockedCells="1" selectUnlockedCells="1"/>
  <mergeCells count="4">
    <mergeCell ref="C6:D6"/>
    <mergeCell ref="B7:H7"/>
    <mergeCell ref="E11:F11"/>
    <mergeCell ref="G11:H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scale="8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57">
      <c r="A9" s="184">
        <v>1</v>
      </c>
      <c r="B9" s="185" t="s">
        <v>306</v>
      </c>
      <c r="C9" s="186" t="s">
        <v>26</v>
      </c>
      <c r="D9" s="152">
        <v>99.3</v>
      </c>
      <c r="E9" s="153">
        <v>87.12</v>
      </c>
      <c r="F9" s="229">
        <v>8651.016</v>
      </c>
      <c r="G9" s="209"/>
      <c r="H9" s="188"/>
    </row>
    <row r="10" spans="5:8" ht="32.25" customHeight="1">
      <c r="E10" s="214" t="s">
        <v>303</v>
      </c>
      <c r="F10" s="214"/>
      <c r="G10" s="215">
        <v>25953.048</v>
      </c>
      <c r="H10" s="21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14.25">
      <c r="A9" s="184">
        <v>1</v>
      </c>
      <c r="B9" s="223" t="s">
        <v>139</v>
      </c>
      <c r="C9" s="224" t="s">
        <v>20</v>
      </c>
      <c r="D9" s="225">
        <v>5</v>
      </c>
      <c r="E9" s="226">
        <v>170</v>
      </c>
      <c r="F9" s="227">
        <v>850</v>
      </c>
      <c r="G9" s="209"/>
      <c r="H9" s="188"/>
    </row>
    <row r="10" spans="5:8" ht="32.25" customHeight="1">
      <c r="E10" s="214" t="s">
        <v>303</v>
      </c>
      <c r="F10" s="214"/>
      <c r="G10" s="215">
        <v>2550</v>
      </c>
      <c r="H10" s="21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33" style="0" customWidth="1"/>
    <col min="3" max="3" width="8.09765625" style="0" customWidth="1"/>
    <col min="4" max="4" width="11.09765625" style="0" customWidth="1"/>
    <col min="5" max="5" width="8" style="0" customWidth="1"/>
    <col min="6" max="6" width="10.09765625" style="0" customWidth="1"/>
    <col min="7" max="7" width="8" style="0" customWidth="1"/>
    <col min="8" max="8" width="8.09765625" style="0" customWidth="1"/>
    <col min="9" max="16384" width="8" style="0" customWidth="1"/>
  </cols>
  <sheetData>
    <row r="1" spans="5:7" ht="14.25">
      <c r="E1" s="194"/>
      <c r="F1" s="195"/>
      <c r="G1" s="194"/>
    </row>
    <row r="2" spans="5:6" ht="14.25">
      <c r="E2" s="194"/>
      <c r="F2" s="195"/>
    </row>
    <row r="3" spans="5:6" ht="14.25">
      <c r="E3" s="194"/>
      <c r="F3" s="195"/>
    </row>
    <row r="4" spans="5:6" ht="14.25">
      <c r="E4" s="194"/>
      <c r="F4" s="195"/>
    </row>
    <row r="5" spans="2:4" ht="15">
      <c r="B5" s="196" t="s">
        <v>274</v>
      </c>
      <c r="D5" s="197"/>
    </row>
    <row r="6" spans="2:8" ht="15">
      <c r="B6" s="197" t="s">
        <v>275</v>
      </c>
      <c r="C6" s="124"/>
      <c r="D6" s="124"/>
      <c r="E6" s="202"/>
      <c r="F6" s="203"/>
      <c r="G6" s="202" t="s">
        <v>276</v>
      </c>
      <c r="H6" s="203">
        <v>44317</v>
      </c>
    </row>
    <row r="7" spans="2:8" ht="18" customHeight="1">
      <c r="B7" s="204" t="s">
        <v>277</v>
      </c>
      <c r="C7" s="204"/>
      <c r="D7" s="204"/>
      <c r="E7" s="204"/>
      <c r="F7" s="204"/>
      <c r="G7" s="204"/>
      <c r="H7" s="204"/>
    </row>
    <row r="8" spans="1:8" ht="47.25">
      <c r="A8" s="180" t="s">
        <v>278</v>
      </c>
      <c r="B8" s="180" t="s">
        <v>0</v>
      </c>
      <c r="C8" s="180" t="s">
        <v>1</v>
      </c>
      <c r="D8" s="181" t="s">
        <v>299</v>
      </c>
      <c r="E8" s="183" t="s">
        <v>279</v>
      </c>
      <c r="F8" s="183" t="s">
        <v>280</v>
      </c>
      <c r="G8" s="183" t="s">
        <v>279</v>
      </c>
      <c r="H8" s="183" t="s">
        <v>300</v>
      </c>
    </row>
    <row r="9" spans="1:8" ht="71.25">
      <c r="A9" s="184">
        <v>1</v>
      </c>
      <c r="B9" s="185" t="s">
        <v>140</v>
      </c>
      <c r="C9" s="186" t="s">
        <v>307</v>
      </c>
      <c r="D9" s="135">
        <v>4</v>
      </c>
      <c r="E9" s="136">
        <v>545</v>
      </c>
      <c r="F9" s="229">
        <v>2180</v>
      </c>
      <c r="G9" s="209"/>
      <c r="H9" s="188"/>
    </row>
    <row r="10" spans="5:8" ht="32.25" customHeight="1">
      <c r="E10" s="214" t="s">
        <v>303</v>
      </c>
      <c r="F10" s="214"/>
      <c r="G10" s="215">
        <v>6540</v>
      </c>
      <c r="H10" s="215"/>
    </row>
  </sheetData>
  <sheetProtection selectLockedCells="1" selectUnlockedCells="1"/>
  <mergeCells count="4">
    <mergeCell ref="C6:D6"/>
    <mergeCell ref="B7:H7"/>
    <mergeCell ref="E10:F10"/>
    <mergeCell ref="G10:H10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Rodrigues de Oliveira</dc:creator>
  <cp:keywords/>
  <dc:description/>
  <cp:lastModifiedBy/>
  <cp:lastPrinted>2022-09-16T14:54:10Z</cp:lastPrinted>
  <dcterms:created xsi:type="dcterms:W3CDTF">2021-05-24T14:06:56Z</dcterms:created>
  <dcterms:modified xsi:type="dcterms:W3CDTF">2022-10-03T18:10:22Z</dcterms:modified>
  <cp:category/>
  <cp:version/>
  <cp:contentType/>
  <cp:contentStatus/>
  <cp:revision>330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92799783-f455-4041-9991-b0eea3ec3f15</vt:lpwstr>
  </property>
</Properties>
</file>